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showInkAnnotation="0" autoCompressPictures="0"/>
  <mc:AlternateContent xmlns:mc="http://schemas.openxmlformats.org/markup-compatibility/2006">
    <mc:Choice Requires="x15">
      <x15ac:absPath xmlns:x15ac="http://schemas.microsoft.com/office/spreadsheetml/2010/11/ac" url="C:\Users\pia.huettl\Dropbox\Shared files - Silvia &amp; Pia\update sovereign bonds\Portugal - new data\"/>
    </mc:Choice>
  </mc:AlternateContent>
  <bookViews>
    <workbookView xWindow="14390" yWindow="-20" windowWidth="4800" windowHeight="11660" tabRatio="891" firstSheet="2" activeTab="8"/>
  </bookViews>
  <sheets>
    <sheet name="READ ME" sheetId="35" r:id="rId1"/>
    <sheet name="SOURCES" sheetId="14" r:id="rId2"/>
    <sheet name="cross countries QUARTERLY" sheetId="17" r:id="rId3"/>
    <sheet name="GRAPHS" sheetId="21" r:id="rId4"/>
    <sheet name="BELGIUM" sheetId="26" r:id="rId5"/>
    <sheet name="FINLAND" sheetId="34" r:id="rId6"/>
    <sheet name="FRANCE" sheetId="30" r:id="rId7"/>
    <sheet name="GERMANY" sheetId="32" r:id="rId8"/>
    <sheet name="GREECE" sheetId="2" r:id="rId9"/>
    <sheet name="IRELAND" sheetId="12" r:id="rId10"/>
    <sheet name="ITALY" sheetId="20" r:id="rId11"/>
    <sheet name="NETHERLANDS" sheetId="24" r:id="rId12"/>
    <sheet name="SPAIN" sheetId="6" r:id="rId13"/>
    <sheet name="PORTUGAL" sheetId="10" r:id="rId14"/>
    <sheet name="UK" sheetId="16" r:id="rId15"/>
    <sheet name="US" sheetId="22" r:id="rId16"/>
  </sheets>
  <calcPr calcId="171027" iterate="1"/>
</workbook>
</file>

<file path=xl/calcChain.xml><?xml version="1.0" encoding="utf-8"?>
<calcChain xmlns="http://schemas.openxmlformats.org/spreadsheetml/2006/main">
  <c r="P45" i="17" l="1"/>
  <c r="P49" i="17"/>
  <c r="P53" i="17"/>
  <c r="P57" i="17"/>
  <c r="AA39" i="10"/>
  <c r="AA37" i="10"/>
  <c r="AA36" i="10"/>
  <c r="AA35" i="10"/>
  <c r="AA33" i="10"/>
  <c r="AA32" i="10"/>
  <c r="AA31" i="10"/>
  <c r="AA29" i="10"/>
  <c r="AA28" i="10"/>
  <c r="AA27" i="10"/>
  <c r="AA25" i="10"/>
  <c r="AA24" i="10"/>
  <c r="AA23" i="10"/>
  <c r="AA21" i="10"/>
  <c r="AA20" i="10"/>
  <c r="AA19" i="10"/>
  <c r="X18" i="10"/>
  <c r="AA17" i="10"/>
  <c r="AA16" i="10"/>
  <c r="Y16" i="10"/>
  <c r="AA15" i="10"/>
  <c r="X14" i="10"/>
  <c r="AA13" i="10"/>
  <c r="AA12" i="10"/>
  <c r="Y12" i="10"/>
  <c r="AA11" i="10"/>
  <c r="X10" i="10"/>
  <c r="AA9" i="10"/>
  <c r="AA8" i="10"/>
  <c r="Y8" i="10"/>
  <c r="AA7" i="10"/>
  <c r="X6" i="10"/>
  <c r="AA5" i="10"/>
  <c r="V39" i="10"/>
  <c r="U39" i="10"/>
  <c r="S39" i="10"/>
  <c r="R39" i="10"/>
  <c r="V38" i="10"/>
  <c r="U38" i="10"/>
  <c r="S38" i="10"/>
  <c r="R38" i="10"/>
  <c r="V37" i="10"/>
  <c r="U37" i="10"/>
  <c r="S37" i="10"/>
  <c r="R37" i="10"/>
  <c r="V36" i="10"/>
  <c r="U36" i="10"/>
  <c r="S36" i="10"/>
  <c r="R36" i="10"/>
  <c r="V35" i="10"/>
  <c r="U35" i="10"/>
  <c r="S35" i="10"/>
  <c r="R35" i="10"/>
  <c r="V34" i="10"/>
  <c r="U34" i="10"/>
  <c r="S34" i="10"/>
  <c r="R34" i="10"/>
  <c r="V33" i="10"/>
  <c r="U33" i="10"/>
  <c r="S33" i="10"/>
  <c r="R33" i="10"/>
  <c r="V32" i="10"/>
  <c r="U32" i="10"/>
  <c r="S32" i="10"/>
  <c r="R32" i="10"/>
  <c r="V31" i="10"/>
  <c r="U31" i="10"/>
  <c r="S31" i="10"/>
  <c r="R31" i="10"/>
  <c r="V30" i="10"/>
  <c r="U30" i="10"/>
  <c r="S30" i="10"/>
  <c r="R30" i="10"/>
  <c r="V29" i="10"/>
  <c r="U29" i="10"/>
  <c r="S29" i="10"/>
  <c r="R29" i="10"/>
  <c r="V28" i="10"/>
  <c r="U28" i="10"/>
  <c r="S28" i="10"/>
  <c r="R28" i="10"/>
  <c r="V27" i="10"/>
  <c r="U27" i="10"/>
  <c r="S27" i="10"/>
  <c r="R27" i="10"/>
  <c r="V26" i="10"/>
  <c r="U26" i="10"/>
  <c r="S26" i="10"/>
  <c r="R26" i="10"/>
  <c r="V25" i="10"/>
  <c r="U25" i="10"/>
  <c r="S25" i="10"/>
  <c r="R25" i="10"/>
  <c r="V24" i="10"/>
  <c r="U24" i="10"/>
  <c r="S24" i="10"/>
  <c r="R24" i="10"/>
  <c r="V23" i="10"/>
  <c r="U23" i="10"/>
  <c r="S23" i="10"/>
  <c r="R23" i="10"/>
  <c r="V22" i="10"/>
  <c r="U22" i="10"/>
  <c r="S22" i="10"/>
  <c r="R22" i="10"/>
  <c r="V21" i="10"/>
  <c r="U21" i="10"/>
  <c r="S21" i="10"/>
  <c r="R21" i="10"/>
  <c r="V20" i="10"/>
  <c r="U20" i="10"/>
  <c r="S20" i="10"/>
  <c r="R20" i="10"/>
  <c r="V19" i="10"/>
  <c r="U19" i="10"/>
  <c r="S19" i="10"/>
  <c r="R19" i="10"/>
  <c r="V18" i="10"/>
  <c r="U18" i="10"/>
  <c r="S18" i="10"/>
  <c r="R18" i="10"/>
  <c r="V17" i="10"/>
  <c r="U17" i="10"/>
  <c r="S17" i="10"/>
  <c r="R17" i="10"/>
  <c r="V16" i="10"/>
  <c r="U16" i="10"/>
  <c r="S16" i="10"/>
  <c r="R16" i="10"/>
  <c r="V15" i="10"/>
  <c r="U15" i="10"/>
  <c r="S15" i="10"/>
  <c r="R15" i="10"/>
  <c r="V14" i="10"/>
  <c r="U14" i="10"/>
  <c r="S14" i="10"/>
  <c r="R14" i="10"/>
  <c r="V13" i="10"/>
  <c r="U13" i="10"/>
  <c r="S13" i="10"/>
  <c r="R13" i="10"/>
  <c r="V12" i="10"/>
  <c r="U12" i="10"/>
  <c r="S12" i="10"/>
  <c r="R12" i="10"/>
  <c r="V11" i="10"/>
  <c r="U11" i="10"/>
  <c r="S11" i="10"/>
  <c r="R11" i="10"/>
  <c r="V10" i="10"/>
  <c r="U10" i="10"/>
  <c r="S10" i="10"/>
  <c r="R10" i="10"/>
  <c r="V9" i="10"/>
  <c r="U9" i="10"/>
  <c r="S9" i="10"/>
  <c r="R9" i="10"/>
  <c r="V8" i="10"/>
  <c r="U8" i="10"/>
  <c r="S8" i="10"/>
  <c r="R8" i="10"/>
  <c r="V7" i="10"/>
  <c r="U7" i="10"/>
  <c r="S7" i="10"/>
  <c r="R7" i="10"/>
  <c r="V6" i="10"/>
  <c r="U6" i="10"/>
  <c r="S6" i="10"/>
  <c r="R6" i="10"/>
  <c r="V5" i="10"/>
  <c r="U5" i="10"/>
  <c r="S5" i="10"/>
  <c r="R5" i="10"/>
  <c r="J6" i="10"/>
  <c r="K6" i="10"/>
  <c r="L6" i="10"/>
  <c r="Y6" i="10" s="1"/>
  <c r="M6" i="10"/>
  <c r="N6" i="10"/>
  <c r="O6" i="10"/>
  <c r="AA6" i="10" s="1"/>
  <c r="P6" i="10"/>
  <c r="AB6" i="10" s="1"/>
  <c r="Q45" i="17" s="1"/>
  <c r="J7" i="10"/>
  <c r="K7" i="10"/>
  <c r="L7" i="10"/>
  <c r="Y7" i="10" s="1"/>
  <c r="M7" i="10"/>
  <c r="N7" i="10"/>
  <c r="X7" i="10" s="1"/>
  <c r="P46" i="17" s="1"/>
  <c r="O7" i="10"/>
  <c r="P7" i="10"/>
  <c r="AB7" i="10" s="1"/>
  <c r="Q46" i="17" s="1"/>
  <c r="J8" i="10"/>
  <c r="K8" i="10"/>
  <c r="L8" i="10"/>
  <c r="M8" i="10"/>
  <c r="N8" i="10"/>
  <c r="X8" i="10" s="1"/>
  <c r="P47" i="17" s="1"/>
  <c r="O8" i="10"/>
  <c r="P8" i="10"/>
  <c r="AB8" i="10" s="1"/>
  <c r="Q47" i="17" s="1"/>
  <c r="J9" i="10"/>
  <c r="K9" i="10"/>
  <c r="L9" i="10"/>
  <c r="Y9" i="10" s="1"/>
  <c r="M9" i="10"/>
  <c r="N9" i="10"/>
  <c r="X9" i="10" s="1"/>
  <c r="P48" i="17" s="1"/>
  <c r="O9" i="10"/>
  <c r="P9" i="10"/>
  <c r="AB9" i="10" s="1"/>
  <c r="Q48" i="17" s="1"/>
  <c r="J10" i="10"/>
  <c r="K10" i="10"/>
  <c r="L10" i="10"/>
  <c r="Y10" i="10" s="1"/>
  <c r="M10" i="10"/>
  <c r="N10" i="10"/>
  <c r="O10" i="10"/>
  <c r="AA10" i="10" s="1"/>
  <c r="P10" i="10"/>
  <c r="AB10" i="10" s="1"/>
  <c r="Q49" i="17" s="1"/>
  <c r="J11" i="10"/>
  <c r="K11" i="10"/>
  <c r="L11" i="10"/>
  <c r="Y11" i="10" s="1"/>
  <c r="M11" i="10"/>
  <c r="N11" i="10"/>
  <c r="X11" i="10" s="1"/>
  <c r="P50" i="17" s="1"/>
  <c r="O11" i="10"/>
  <c r="P11" i="10"/>
  <c r="AB11" i="10" s="1"/>
  <c r="Q50" i="17" s="1"/>
  <c r="J12" i="10"/>
  <c r="K12" i="10"/>
  <c r="L12" i="10"/>
  <c r="M12" i="10"/>
  <c r="N12" i="10"/>
  <c r="X12" i="10" s="1"/>
  <c r="P51" i="17" s="1"/>
  <c r="O12" i="10"/>
  <c r="P12" i="10"/>
  <c r="AB12" i="10" s="1"/>
  <c r="Q51" i="17" s="1"/>
  <c r="J13" i="10"/>
  <c r="K13" i="10"/>
  <c r="L13" i="10"/>
  <c r="Y13" i="10" s="1"/>
  <c r="M13" i="10"/>
  <c r="N13" i="10"/>
  <c r="X13" i="10" s="1"/>
  <c r="P52" i="17" s="1"/>
  <c r="O13" i="10"/>
  <c r="P13" i="10"/>
  <c r="AB13" i="10" s="1"/>
  <c r="Q52" i="17" s="1"/>
  <c r="J14" i="10"/>
  <c r="K14" i="10"/>
  <c r="L14" i="10"/>
  <c r="Y14" i="10" s="1"/>
  <c r="M14" i="10"/>
  <c r="N14" i="10"/>
  <c r="O14" i="10"/>
  <c r="AA14" i="10" s="1"/>
  <c r="P14" i="10"/>
  <c r="AB14" i="10" s="1"/>
  <c r="Q53" i="17" s="1"/>
  <c r="J15" i="10"/>
  <c r="K15" i="10"/>
  <c r="L15" i="10"/>
  <c r="Y15" i="10" s="1"/>
  <c r="M15" i="10"/>
  <c r="N15" i="10"/>
  <c r="X15" i="10" s="1"/>
  <c r="P54" i="17" s="1"/>
  <c r="O15" i="10"/>
  <c r="P15" i="10"/>
  <c r="AB15" i="10" s="1"/>
  <c r="Q54" i="17" s="1"/>
  <c r="J16" i="10"/>
  <c r="K16" i="10"/>
  <c r="L16" i="10"/>
  <c r="M16" i="10"/>
  <c r="N16" i="10"/>
  <c r="X16" i="10" s="1"/>
  <c r="P55" i="17" s="1"/>
  <c r="O16" i="10"/>
  <c r="P16" i="10"/>
  <c r="AB16" i="10" s="1"/>
  <c r="Q55" i="17" s="1"/>
  <c r="J17" i="10"/>
  <c r="K17" i="10"/>
  <c r="L17" i="10"/>
  <c r="Y17" i="10" s="1"/>
  <c r="M17" i="10"/>
  <c r="N17" i="10"/>
  <c r="X17" i="10" s="1"/>
  <c r="P56" i="17" s="1"/>
  <c r="O17" i="10"/>
  <c r="P17" i="10"/>
  <c r="AB17" i="10" s="1"/>
  <c r="Q56" i="17" s="1"/>
  <c r="J18" i="10"/>
  <c r="K18" i="10"/>
  <c r="L18" i="10"/>
  <c r="Y18" i="10" s="1"/>
  <c r="M18" i="10"/>
  <c r="N18" i="10"/>
  <c r="O18" i="10"/>
  <c r="AA18" i="10" s="1"/>
  <c r="P18" i="10"/>
  <c r="AB18" i="10" s="1"/>
  <c r="Q57" i="17" s="1"/>
  <c r="J19" i="10"/>
  <c r="K19" i="10"/>
  <c r="L19" i="10"/>
  <c r="Y19" i="10" s="1"/>
  <c r="M19" i="10"/>
  <c r="N19" i="10"/>
  <c r="X19" i="10" s="1"/>
  <c r="P58" i="17" s="1"/>
  <c r="O19" i="10"/>
  <c r="P19" i="10"/>
  <c r="AB19" i="10" s="1"/>
  <c r="Q58" i="17" s="1"/>
  <c r="J20" i="10"/>
  <c r="K20" i="10"/>
  <c r="L20" i="10"/>
  <c r="Y20" i="10" s="1"/>
  <c r="M20" i="10"/>
  <c r="N20" i="10"/>
  <c r="X20" i="10" s="1"/>
  <c r="P59" i="17" s="1"/>
  <c r="O20" i="10"/>
  <c r="P20" i="10"/>
  <c r="AB20" i="10" s="1"/>
  <c r="Q59" i="17" s="1"/>
  <c r="J21" i="10"/>
  <c r="K21" i="10"/>
  <c r="L21" i="10"/>
  <c r="Y21" i="10" s="1"/>
  <c r="M21" i="10"/>
  <c r="N21" i="10"/>
  <c r="X21" i="10" s="1"/>
  <c r="P60" i="17" s="1"/>
  <c r="O21" i="10"/>
  <c r="P21" i="10"/>
  <c r="AB21" i="10" s="1"/>
  <c r="Q60" i="17" s="1"/>
  <c r="J22" i="10"/>
  <c r="K22" i="10"/>
  <c r="L22" i="10"/>
  <c r="Y22" i="10" s="1"/>
  <c r="M22" i="10"/>
  <c r="N22" i="10"/>
  <c r="X22" i="10" s="1"/>
  <c r="P61" i="17" s="1"/>
  <c r="O22" i="10"/>
  <c r="AA22" i="10" s="1"/>
  <c r="P22" i="10"/>
  <c r="AB22" i="10" s="1"/>
  <c r="Q61" i="17" s="1"/>
  <c r="J23" i="10"/>
  <c r="K23" i="10"/>
  <c r="L23" i="10"/>
  <c r="Y23" i="10" s="1"/>
  <c r="M23" i="10"/>
  <c r="N23" i="10"/>
  <c r="X23" i="10" s="1"/>
  <c r="P62" i="17" s="1"/>
  <c r="O23" i="10"/>
  <c r="P23" i="10"/>
  <c r="AB23" i="10" s="1"/>
  <c r="Q62" i="17" s="1"/>
  <c r="J24" i="10"/>
  <c r="K24" i="10"/>
  <c r="L24" i="10"/>
  <c r="Y24" i="10" s="1"/>
  <c r="M24" i="10"/>
  <c r="N24" i="10"/>
  <c r="X24" i="10" s="1"/>
  <c r="P63" i="17" s="1"/>
  <c r="O24" i="10"/>
  <c r="P24" i="10"/>
  <c r="AB24" i="10" s="1"/>
  <c r="Q63" i="17" s="1"/>
  <c r="J25" i="10"/>
  <c r="K25" i="10"/>
  <c r="L25" i="10"/>
  <c r="Y25" i="10" s="1"/>
  <c r="M25" i="10"/>
  <c r="N25" i="10"/>
  <c r="X25" i="10" s="1"/>
  <c r="P64" i="17" s="1"/>
  <c r="O25" i="10"/>
  <c r="P25" i="10"/>
  <c r="AB25" i="10" s="1"/>
  <c r="Q64" i="17" s="1"/>
  <c r="J26" i="10"/>
  <c r="K26" i="10"/>
  <c r="L26" i="10"/>
  <c r="Y26" i="10" s="1"/>
  <c r="M26" i="10"/>
  <c r="N26" i="10"/>
  <c r="X26" i="10" s="1"/>
  <c r="P65" i="17" s="1"/>
  <c r="O26" i="10"/>
  <c r="AA26" i="10" s="1"/>
  <c r="P26" i="10"/>
  <c r="AB26" i="10" s="1"/>
  <c r="Q65" i="17" s="1"/>
  <c r="J27" i="10"/>
  <c r="K27" i="10"/>
  <c r="L27" i="10"/>
  <c r="Y27" i="10" s="1"/>
  <c r="M27" i="10"/>
  <c r="N27" i="10"/>
  <c r="X27" i="10" s="1"/>
  <c r="P66" i="17" s="1"/>
  <c r="O27" i="10"/>
  <c r="P27" i="10"/>
  <c r="AB27" i="10" s="1"/>
  <c r="Q66" i="17" s="1"/>
  <c r="J28" i="10"/>
  <c r="K28" i="10"/>
  <c r="L28" i="10"/>
  <c r="Y28" i="10" s="1"/>
  <c r="M28" i="10"/>
  <c r="N28" i="10"/>
  <c r="X28" i="10" s="1"/>
  <c r="P67" i="17" s="1"/>
  <c r="O28" i="10"/>
  <c r="P28" i="10"/>
  <c r="AB28" i="10" s="1"/>
  <c r="Q67" i="17" s="1"/>
  <c r="J29" i="10"/>
  <c r="K29" i="10"/>
  <c r="L29" i="10"/>
  <c r="Y29" i="10" s="1"/>
  <c r="M29" i="10"/>
  <c r="N29" i="10"/>
  <c r="X29" i="10" s="1"/>
  <c r="P68" i="17" s="1"/>
  <c r="O29" i="10"/>
  <c r="P29" i="10"/>
  <c r="AB29" i="10" s="1"/>
  <c r="Q68" i="17" s="1"/>
  <c r="J30" i="10"/>
  <c r="K30" i="10"/>
  <c r="L30" i="10"/>
  <c r="Y30" i="10" s="1"/>
  <c r="M30" i="10"/>
  <c r="N30" i="10"/>
  <c r="X30" i="10" s="1"/>
  <c r="P69" i="17" s="1"/>
  <c r="O30" i="10"/>
  <c r="AA30" i="10" s="1"/>
  <c r="P30" i="10"/>
  <c r="AB30" i="10" s="1"/>
  <c r="Q69" i="17" s="1"/>
  <c r="J31" i="10"/>
  <c r="K31" i="10"/>
  <c r="L31" i="10"/>
  <c r="Y31" i="10" s="1"/>
  <c r="M31" i="10"/>
  <c r="N31" i="10"/>
  <c r="X31" i="10" s="1"/>
  <c r="P70" i="17" s="1"/>
  <c r="O31" i="10"/>
  <c r="P31" i="10"/>
  <c r="AB31" i="10" s="1"/>
  <c r="Q70" i="17" s="1"/>
  <c r="J32" i="10"/>
  <c r="K32" i="10"/>
  <c r="L32" i="10"/>
  <c r="Y32" i="10" s="1"/>
  <c r="M32" i="10"/>
  <c r="N32" i="10"/>
  <c r="X32" i="10" s="1"/>
  <c r="P71" i="17" s="1"/>
  <c r="O32" i="10"/>
  <c r="P32" i="10"/>
  <c r="AB32" i="10" s="1"/>
  <c r="Q71" i="17" s="1"/>
  <c r="J33" i="10"/>
  <c r="K33" i="10"/>
  <c r="L33" i="10"/>
  <c r="Y33" i="10" s="1"/>
  <c r="M33" i="10"/>
  <c r="N33" i="10"/>
  <c r="X33" i="10" s="1"/>
  <c r="P72" i="17" s="1"/>
  <c r="O33" i="10"/>
  <c r="P33" i="10"/>
  <c r="AB33" i="10" s="1"/>
  <c r="Q72" i="17" s="1"/>
  <c r="J34" i="10"/>
  <c r="K34" i="10"/>
  <c r="L34" i="10"/>
  <c r="Y34" i="10" s="1"/>
  <c r="M34" i="10"/>
  <c r="N34" i="10"/>
  <c r="X34" i="10" s="1"/>
  <c r="P73" i="17" s="1"/>
  <c r="O34" i="10"/>
  <c r="AA34" i="10" s="1"/>
  <c r="P34" i="10"/>
  <c r="AB34" i="10" s="1"/>
  <c r="Q73" i="17" s="1"/>
  <c r="J35" i="10"/>
  <c r="K35" i="10"/>
  <c r="L35" i="10"/>
  <c r="Y35" i="10" s="1"/>
  <c r="M35" i="10"/>
  <c r="N35" i="10"/>
  <c r="X35" i="10" s="1"/>
  <c r="P74" i="17" s="1"/>
  <c r="O35" i="10"/>
  <c r="P35" i="10"/>
  <c r="AB35" i="10" s="1"/>
  <c r="Q74" i="17" s="1"/>
  <c r="J36" i="10"/>
  <c r="K36" i="10"/>
  <c r="L36" i="10"/>
  <c r="Y36" i="10" s="1"/>
  <c r="M36" i="10"/>
  <c r="N36" i="10"/>
  <c r="X36" i="10" s="1"/>
  <c r="P75" i="17" s="1"/>
  <c r="O36" i="10"/>
  <c r="P36" i="10"/>
  <c r="AB36" i="10" s="1"/>
  <c r="Q75" i="17" s="1"/>
  <c r="J37" i="10"/>
  <c r="K37" i="10"/>
  <c r="L37" i="10"/>
  <c r="Y37" i="10" s="1"/>
  <c r="M37" i="10"/>
  <c r="N37" i="10"/>
  <c r="X37" i="10" s="1"/>
  <c r="P76" i="17" s="1"/>
  <c r="O37" i="10"/>
  <c r="P37" i="10"/>
  <c r="AB37" i="10" s="1"/>
  <c r="Q76" i="17" s="1"/>
  <c r="J38" i="10"/>
  <c r="K38" i="10"/>
  <c r="L38" i="10"/>
  <c r="Y38" i="10" s="1"/>
  <c r="M38" i="10"/>
  <c r="N38" i="10"/>
  <c r="X38" i="10" s="1"/>
  <c r="P77" i="17" s="1"/>
  <c r="O38" i="10"/>
  <c r="AA38" i="10" s="1"/>
  <c r="P38" i="10"/>
  <c r="AB38" i="10" s="1"/>
  <c r="Q77" i="17" s="1"/>
  <c r="J39" i="10"/>
  <c r="K39" i="10"/>
  <c r="L39" i="10"/>
  <c r="Y39" i="10" s="1"/>
  <c r="M39" i="10"/>
  <c r="N39" i="10"/>
  <c r="X39" i="10" s="1"/>
  <c r="P78" i="17" s="1"/>
  <c r="O39" i="10"/>
  <c r="P39" i="10"/>
  <c r="AB39" i="10" s="1"/>
  <c r="Q78" i="17" s="1"/>
  <c r="P5" i="10"/>
  <c r="AB5" i="10" s="1"/>
  <c r="Q44" i="17" s="1"/>
  <c r="O5" i="10"/>
  <c r="N5" i="10"/>
  <c r="X5" i="10" s="1"/>
  <c r="P44" i="17" s="1"/>
  <c r="M5" i="10"/>
  <c r="L5" i="10"/>
  <c r="Y5" i="10" s="1"/>
  <c r="K5" i="10"/>
  <c r="J5" i="10"/>
  <c r="K45" i="17" l="1"/>
  <c r="J45" i="17"/>
  <c r="J8" i="26" l="1"/>
  <c r="K8" i="26"/>
  <c r="L8" i="26"/>
  <c r="Y8" i="26" s="1"/>
  <c r="M8" i="26"/>
  <c r="N8" i="26"/>
  <c r="O8" i="26"/>
  <c r="P8" i="26"/>
  <c r="AB8" i="26" s="1"/>
  <c r="R8" i="26"/>
  <c r="S8" i="26"/>
  <c r="U8" i="26"/>
  <c r="V8" i="26"/>
  <c r="X8" i="26"/>
  <c r="J9" i="26"/>
  <c r="K9" i="26"/>
  <c r="L9" i="26"/>
  <c r="Y9" i="26" s="1"/>
  <c r="M9" i="26"/>
  <c r="N9" i="26"/>
  <c r="O9" i="26"/>
  <c r="P9" i="26"/>
  <c r="AB9" i="26" s="1"/>
  <c r="R9" i="26"/>
  <c r="S9" i="26"/>
  <c r="U9" i="26"/>
  <c r="V9" i="26"/>
  <c r="X9" i="26"/>
  <c r="J10" i="26"/>
  <c r="K10" i="26"/>
  <c r="L10" i="26"/>
  <c r="Y10" i="26" s="1"/>
  <c r="M10" i="26"/>
  <c r="N10" i="26"/>
  <c r="O10" i="26"/>
  <c r="AA10" i="26" s="1"/>
  <c r="P10" i="26"/>
  <c r="R10" i="26"/>
  <c r="S10" i="26"/>
  <c r="U10" i="26"/>
  <c r="V10" i="26"/>
  <c r="X10" i="26"/>
  <c r="AB10" i="26"/>
  <c r="J11" i="26"/>
  <c r="K11" i="26"/>
  <c r="L11" i="26"/>
  <c r="Y11" i="26" s="1"/>
  <c r="M11" i="26"/>
  <c r="N11" i="26"/>
  <c r="O11" i="26"/>
  <c r="AA11" i="26" s="1"/>
  <c r="P11" i="26"/>
  <c r="AB11" i="26" s="1"/>
  <c r="R11" i="26"/>
  <c r="S11" i="26"/>
  <c r="U11" i="26"/>
  <c r="V11" i="26"/>
  <c r="X11" i="26"/>
  <c r="J12" i="26"/>
  <c r="K12" i="26"/>
  <c r="L12" i="26"/>
  <c r="M12" i="26"/>
  <c r="N12" i="26"/>
  <c r="O12" i="26"/>
  <c r="P12" i="26"/>
  <c r="AB12" i="26" s="1"/>
  <c r="R12" i="26"/>
  <c r="S12" i="26"/>
  <c r="U12" i="26"/>
  <c r="V12" i="26"/>
  <c r="X12" i="26"/>
  <c r="Y12" i="26"/>
  <c r="AA12" i="26" l="1"/>
  <c r="AA9" i="26"/>
  <c r="AA8" i="26"/>
  <c r="S8" i="6" l="1"/>
  <c r="T8" i="6"/>
  <c r="AF8" i="6" s="1"/>
  <c r="Q8" i="6"/>
  <c r="AE8" i="6" s="1"/>
  <c r="R8" i="6"/>
  <c r="AD8" i="6" s="1"/>
  <c r="Z8" i="6"/>
  <c r="Y9" i="6"/>
  <c r="Y10" i="6"/>
  <c r="Y11" i="6"/>
  <c r="Y12" i="6"/>
  <c r="Y13" i="6"/>
  <c r="Y14" i="6"/>
  <c r="Y15" i="6"/>
  <c r="Y16" i="6"/>
  <c r="Y17" i="6"/>
  <c r="Y18" i="6"/>
  <c r="Y19" i="6"/>
  <c r="Y20" i="6"/>
  <c r="Y21" i="6"/>
  <c r="Y22" i="6"/>
  <c r="Y23" i="6"/>
  <c r="Y24" i="6"/>
  <c r="Y25" i="6"/>
  <c r="Y26" i="6"/>
  <c r="Y27" i="6"/>
  <c r="Y28" i="6"/>
  <c r="Y8" i="6"/>
  <c r="X8" i="6"/>
  <c r="M8" i="6"/>
  <c r="Z9" i="6"/>
  <c r="Z10" i="6"/>
  <c r="Z11" i="6"/>
  <c r="Z12" i="6"/>
  <c r="Z13" i="6"/>
  <c r="Z14" i="6"/>
  <c r="Z15" i="6"/>
  <c r="Z16" i="6"/>
  <c r="Z17" i="6"/>
  <c r="Z18" i="6"/>
  <c r="Z19" i="6"/>
  <c r="Z20" i="6"/>
  <c r="Z21" i="6"/>
  <c r="Z22" i="6"/>
  <c r="Z23" i="6"/>
  <c r="Z24" i="6"/>
  <c r="Z25" i="6"/>
  <c r="Z26" i="6"/>
  <c r="Z27" i="6"/>
  <c r="Z28" i="6"/>
  <c r="P8" i="6"/>
  <c r="U8" i="6"/>
  <c r="AB28" i="6"/>
  <c r="AB27" i="6"/>
  <c r="AB26" i="6"/>
  <c r="AB25" i="6"/>
  <c r="AB24" i="6"/>
  <c r="AB23" i="6"/>
  <c r="AB21" i="6"/>
  <c r="AB20" i="6"/>
  <c r="AB19" i="6"/>
  <c r="AB18" i="6"/>
  <c r="AB17" i="6"/>
  <c r="AB16" i="6"/>
  <c r="AB15" i="6"/>
  <c r="AB13" i="6"/>
  <c r="AB12" i="6"/>
  <c r="AB11" i="6"/>
  <c r="AB10" i="6"/>
  <c r="AB9" i="6"/>
  <c r="V8" i="6"/>
  <c r="AH8" i="6" s="1"/>
  <c r="AA26" i="6"/>
  <c r="AA24" i="6"/>
  <c r="AA18" i="6"/>
  <c r="AA16" i="6"/>
  <c r="AA14" i="6"/>
  <c r="AA10" i="6"/>
  <c r="AB8" i="6"/>
  <c r="AA27" i="6"/>
  <c r="AA25" i="6"/>
  <c r="AA23" i="6"/>
  <c r="AA21" i="6"/>
  <c r="AA19" i="6"/>
  <c r="AA17" i="6"/>
  <c r="AA15" i="6"/>
  <c r="AA13" i="6"/>
  <c r="AA11" i="6"/>
  <c r="AA9" i="6"/>
  <c r="V28" i="6"/>
  <c r="AH28" i="6" s="1"/>
  <c r="O28" i="6"/>
  <c r="U28" i="6"/>
  <c r="T28" i="6"/>
  <c r="AF28" i="6" s="1"/>
  <c r="Q28" i="6"/>
  <c r="AE28" i="6" s="1"/>
  <c r="S26" i="6"/>
  <c r="V26" i="6"/>
  <c r="AH26" i="6" s="1"/>
  <c r="O26" i="6"/>
  <c r="U26" i="6"/>
  <c r="T26" i="6"/>
  <c r="AF26" i="6" s="1"/>
  <c r="Q26" i="6"/>
  <c r="AE26" i="6" s="1"/>
  <c r="S24" i="6"/>
  <c r="V24" i="6"/>
  <c r="AH24" i="6" s="1"/>
  <c r="O24" i="6"/>
  <c r="U24" i="6"/>
  <c r="T24" i="6"/>
  <c r="AF24" i="6" s="1"/>
  <c r="Q24" i="6"/>
  <c r="AE24" i="6" s="1"/>
  <c r="O22" i="6"/>
  <c r="U22" i="6"/>
  <c r="T22" i="6"/>
  <c r="AF22" i="6" s="1"/>
  <c r="Q22" i="6"/>
  <c r="AE22" i="6"/>
  <c r="V20" i="6"/>
  <c r="AH20" i="6" s="1"/>
  <c r="O20" i="6"/>
  <c r="U20" i="6"/>
  <c r="T20" i="6"/>
  <c r="AF20" i="6" s="1"/>
  <c r="Q20" i="6"/>
  <c r="AE20" i="6" s="1"/>
  <c r="S18" i="6"/>
  <c r="V18" i="6"/>
  <c r="AH18" i="6" s="1"/>
  <c r="O18" i="6"/>
  <c r="U18" i="6"/>
  <c r="T18" i="6"/>
  <c r="AF18" i="6" s="1"/>
  <c r="Q18" i="6"/>
  <c r="AE18" i="6" s="1"/>
  <c r="O16" i="6"/>
  <c r="U16" i="6"/>
  <c r="V16" i="6"/>
  <c r="AH16" i="6" s="1"/>
  <c r="S16" i="6"/>
  <c r="AG16" i="6" s="1"/>
  <c r="T16" i="6"/>
  <c r="AF16" i="6" s="1"/>
  <c r="Q16" i="6"/>
  <c r="AE16" i="6" s="1"/>
  <c r="S14" i="6"/>
  <c r="AG14" i="6" s="1"/>
  <c r="O14" i="6"/>
  <c r="U14" i="6"/>
  <c r="T14" i="6"/>
  <c r="AF14" i="6" s="1"/>
  <c r="Q14" i="6"/>
  <c r="AE14" i="6" s="1"/>
  <c r="V12" i="6"/>
  <c r="AH12" i="6" s="1"/>
  <c r="O12" i="6"/>
  <c r="AG12" i="6" s="1"/>
  <c r="U12" i="6"/>
  <c r="T12" i="6"/>
  <c r="AF12" i="6" s="1"/>
  <c r="Q12" i="6"/>
  <c r="AE12" i="6"/>
  <c r="S10" i="6"/>
  <c r="V10" i="6"/>
  <c r="AH10" i="6" s="1"/>
  <c r="O10" i="6"/>
  <c r="U10" i="6"/>
  <c r="T10" i="6"/>
  <c r="AF10" i="6" s="1"/>
  <c r="Q10" i="6"/>
  <c r="AE10" i="6" s="1"/>
  <c r="R28" i="6"/>
  <c r="AD28" i="6" s="1"/>
  <c r="R26" i="6"/>
  <c r="AD26" i="6" s="1"/>
  <c r="R24" i="6"/>
  <c r="AD24" i="6" s="1"/>
  <c r="R22" i="6"/>
  <c r="AD22" i="6" s="1"/>
  <c r="R20" i="6"/>
  <c r="AD20" i="6" s="1"/>
  <c r="R18" i="6"/>
  <c r="AD18" i="6" s="1"/>
  <c r="R16" i="6"/>
  <c r="AD16" i="6" s="1"/>
  <c r="R14" i="6"/>
  <c r="AD14" i="6" s="1"/>
  <c r="R12" i="6"/>
  <c r="AD12" i="6" s="1"/>
  <c r="R10" i="6"/>
  <c r="AD10" i="6" s="1"/>
  <c r="M28" i="6"/>
  <c r="M26" i="6"/>
  <c r="M24" i="6"/>
  <c r="M22" i="6"/>
  <c r="M20" i="6"/>
  <c r="M18" i="6"/>
  <c r="M16" i="6"/>
  <c r="M14" i="6"/>
  <c r="M12" i="6"/>
  <c r="M10" i="6"/>
  <c r="P10" i="6"/>
  <c r="P12" i="6"/>
  <c r="P14" i="6"/>
  <c r="P16" i="6"/>
  <c r="P18" i="6"/>
  <c r="P20" i="6"/>
  <c r="P22" i="6"/>
  <c r="P24" i="6"/>
  <c r="P26" i="6"/>
  <c r="P28" i="6"/>
  <c r="V27" i="6"/>
  <c r="AH27" i="6" s="1"/>
  <c r="O27" i="6"/>
  <c r="U27" i="6"/>
  <c r="T27" i="6"/>
  <c r="AF27" i="6"/>
  <c r="Q27" i="6"/>
  <c r="AE27" i="6" s="1"/>
  <c r="S27" i="6"/>
  <c r="V25" i="6"/>
  <c r="AH25" i="6"/>
  <c r="O25" i="6"/>
  <c r="S25" i="6"/>
  <c r="U25" i="6"/>
  <c r="T25" i="6"/>
  <c r="AF25" i="6" s="1"/>
  <c r="Q25" i="6"/>
  <c r="AE25" i="6" s="1"/>
  <c r="V23" i="6"/>
  <c r="AH23" i="6" s="1"/>
  <c r="S23" i="6"/>
  <c r="T23" i="6"/>
  <c r="AF23" i="6" s="1"/>
  <c r="Q23" i="6"/>
  <c r="AE23" i="6" s="1"/>
  <c r="O23" i="6"/>
  <c r="U23" i="6"/>
  <c r="V21" i="6"/>
  <c r="AH21" i="6" s="1"/>
  <c r="S21" i="6"/>
  <c r="T21" i="6"/>
  <c r="AF21" i="6" s="1"/>
  <c r="Q21" i="6"/>
  <c r="AE21" i="6" s="1"/>
  <c r="O21" i="6"/>
  <c r="AG21" i="6" s="1"/>
  <c r="U21" i="6"/>
  <c r="V19" i="6"/>
  <c r="AH19" i="6" s="1"/>
  <c r="S19" i="6"/>
  <c r="T19" i="6"/>
  <c r="AF19" i="6" s="1"/>
  <c r="Q19" i="6"/>
  <c r="AE19" i="6" s="1"/>
  <c r="O19" i="6"/>
  <c r="U19" i="6"/>
  <c r="V17" i="6"/>
  <c r="AH17" i="6" s="1"/>
  <c r="S17" i="6"/>
  <c r="T17" i="6"/>
  <c r="AF17" i="6" s="1"/>
  <c r="Q17" i="6"/>
  <c r="AE17" i="6" s="1"/>
  <c r="O17" i="6"/>
  <c r="U17" i="6"/>
  <c r="V15" i="6"/>
  <c r="AH15" i="6" s="1"/>
  <c r="S15" i="6"/>
  <c r="T15" i="6"/>
  <c r="AF15" i="6"/>
  <c r="Q15" i="6"/>
  <c r="AE15" i="6" s="1"/>
  <c r="O15" i="6"/>
  <c r="U15" i="6"/>
  <c r="V13" i="6"/>
  <c r="AH13" i="6" s="1"/>
  <c r="O13" i="6"/>
  <c r="U13" i="6"/>
  <c r="T13" i="6"/>
  <c r="AF13" i="6" s="1"/>
  <c r="Q13" i="6"/>
  <c r="AE13" i="6" s="1"/>
  <c r="S13" i="6"/>
  <c r="V11" i="6"/>
  <c r="AH11" i="6" s="1"/>
  <c r="O11" i="6"/>
  <c r="U11" i="6"/>
  <c r="T11" i="6"/>
  <c r="AF11" i="6" s="1"/>
  <c r="Q11" i="6"/>
  <c r="AE11" i="6" s="1"/>
  <c r="S11" i="6"/>
  <c r="AG11" i="6" s="1"/>
  <c r="V9" i="6"/>
  <c r="AH9" i="6" s="1"/>
  <c r="O9" i="6"/>
  <c r="U9" i="6"/>
  <c r="T9" i="6"/>
  <c r="AF9" i="6" s="1"/>
  <c r="Q9" i="6"/>
  <c r="AE9" i="6" s="1"/>
  <c r="S9" i="6"/>
  <c r="R27" i="6"/>
  <c r="AD27" i="6" s="1"/>
  <c r="R25" i="6"/>
  <c r="AD25" i="6" s="1"/>
  <c r="R23" i="6"/>
  <c r="AD23" i="6" s="1"/>
  <c r="R21" i="6"/>
  <c r="AD21" i="6" s="1"/>
  <c r="R19" i="6"/>
  <c r="AD19" i="6" s="1"/>
  <c r="R17" i="6"/>
  <c r="AD17" i="6" s="1"/>
  <c r="R15" i="6"/>
  <c r="AD15" i="6" s="1"/>
  <c r="R13" i="6"/>
  <c r="AD13" i="6" s="1"/>
  <c r="R11" i="6"/>
  <c r="AD11" i="6" s="1"/>
  <c r="R9" i="6"/>
  <c r="AD9" i="6" s="1"/>
  <c r="M27" i="6"/>
  <c r="M25" i="6"/>
  <c r="M23" i="6"/>
  <c r="M21" i="6"/>
  <c r="M19" i="6"/>
  <c r="M17" i="6"/>
  <c r="M15" i="6"/>
  <c r="M13" i="6"/>
  <c r="M11" i="6"/>
  <c r="M9" i="6"/>
  <c r="N9" i="6"/>
  <c r="N13" i="6"/>
  <c r="N15" i="6"/>
  <c r="N17" i="6"/>
  <c r="N19" i="6"/>
  <c r="N21" i="6"/>
  <c r="N23" i="6"/>
  <c r="N25" i="6"/>
  <c r="N27" i="6"/>
  <c r="P9" i="6"/>
  <c r="P11" i="6"/>
  <c r="P13" i="6"/>
  <c r="P15" i="6"/>
  <c r="P17" i="6"/>
  <c r="P19" i="6"/>
  <c r="P21" i="6"/>
  <c r="P23" i="6"/>
  <c r="P25" i="6"/>
  <c r="P27" i="6"/>
  <c r="AG26" i="6"/>
  <c r="X27" i="6"/>
  <c r="X25" i="6"/>
  <c r="X23" i="6"/>
  <c r="X21" i="6"/>
  <c r="X19" i="6"/>
  <c r="X17" i="6"/>
  <c r="X15" i="6"/>
  <c r="X13" i="6"/>
  <c r="X11" i="6"/>
  <c r="X9" i="6"/>
  <c r="X28" i="6"/>
  <c r="X26" i="6"/>
  <c r="X24" i="6"/>
  <c r="X22" i="6"/>
  <c r="X20" i="6"/>
  <c r="X18" i="6"/>
  <c r="X16" i="6"/>
  <c r="X14" i="6"/>
  <c r="X12" i="6"/>
  <c r="X10" i="6"/>
  <c r="N20" i="6"/>
  <c r="N16" i="6"/>
  <c r="N12" i="6"/>
  <c r="N10" i="6"/>
  <c r="N8" i="6"/>
  <c r="N26" i="6"/>
  <c r="N22" i="6"/>
  <c r="N18" i="6"/>
  <c r="N28" i="6"/>
  <c r="N24" i="6"/>
  <c r="N11" i="6"/>
  <c r="N14" i="6"/>
  <c r="AB14" i="6"/>
  <c r="V14" i="6"/>
  <c r="AH14" i="6" s="1"/>
  <c r="AA22" i="6"/>
  <c r="S22" i="6"/>
  <c r="AB22" i="6"/>
  <c r="V22" i="6"/>
  <c r="AH22" i="6" s="1"/>
  <c r="O8" i="6"/>
  <c r="AA8" i="6"/>
  <c r="AA12" i="6"/>
  <c r="S12" i="6"/>
  <c r="AA20" i="6"/>
  <c r="S20" i="6"/>
  <c r="AG20" i="6" s="1"/>
  <c r="AA28" i="6"/>
  <c r="S28" i="6"/>
  <c r="AG28" i="6"/>
  <c r="AG13" i="6" l="1"/>
  <c r="AG17" i="6"/>
  <c r="AG18" i="6"/>
  <c r="AG19" i="6"/>
  <c r="AG22" i="6"/>
  <c r="AG9" i="6"/>
  <c r="AG15" i="6"/>
  <c r="AG8" i="6"/>
  <c r="AG23" i="6"/>
  <c r="AG25" i="6"/>
  <c r="AG27" i="6"/>
  <c r="AG10" i="6"/>
  <c r="AG24" i="6"/>
</calcChain>
</file>

<file path=xl/sharedStrings.xml><?xml version="1.0" encoding="utf-8"?>
<sst xmlns="http://schemas.openxmlformats.org/spreadsheetml/2006/main" count="1270" uniqueCount="289">
  <si>
    <t xml:space="preserve">Total Outstanding Stock </t>
  </si>
  <si>
    <t>Total Resident</t>
  </si>
  <si>
    <t>Total Non-Resident</t>
  </si>
  <si>
    <t>MFIs and Central Bank</t>
  </si>
  <si>
    <t>General Government</t>
  </si>
  <si>
    <t>Financial Intermediaries</t>
  </si>
  <si>
    <t>Non-Financial Corporations</t>
  </si>
  <si>
    <t>Households</t>
  </si>
  <si>
    <t>Financial Auxillaries</t>
  </si>
  <si>
    <t>Other financial Intermediaries</t>
  </si>
  <si>
    <t>EURO millions</t>
  </si>
  <si>
    <t>% of TOTAL</t>
  </si>
  <si>
    <t>Domestic residents</t>
  </si>
  <si>
    <t>Rest of the world</t>
  </si>
  <si>
    <t>General government</t>
  </si>
  <si>
    <t>Households-NPISH</t>
  </si>
  <si>
    <t>  of which Central gov.</t>
  </si>
  <si>
    <t>  of which Local gov.</t>
  </si>
  <si>
    <t>of which Social Security Funds</t>
  </si>
  <si>
    <t>of which:</t>
  </si>
  <si>
    <t>Central Bank</t>
  </si>
  <si>
    <t>OMFIs</t>
  </si>
  <si>
    <t>Other financial intermediaries</t>
  </si>
  <si>
    <t>Insurance and pension funds</t>
  </si>
  <si>
    <t>of which</t>
  </si>
  <si>
    <t>Insurance and Pension Funds</t>
  </si>
  <si>
    <t>Financial corporations</t>
  </si>
  <si>
    <t>Non-financial corporations</t>
  </si>
  <si>
    <t>TOTAL SECURITIES</t>
  </si>
  <si>
    <t>1997_4</t>
  </si>
  <si>
    <t>1998_1</t>
  </si>
  <si>
    <t>1998_2</t>
  </si>
  <si>
    <t>1998_3</t>
  </si>
  <si>
    <t>1998_4</t>
  </si>
  <si>
    <t>1999_1</t>
  </si>
  <si>
    <t>1999_2</t>
  </si>
  <si>
    <t>1999_3</t>
  </si>
  <si>
    <t>1999_4</t>
  </si>
  <si>
    <t>2000_1</t>
  </si>
  <si>
    <t>2000_2</t>
  </si>
  <si>
    <t>2000_3</t>
  </si>
  <si>
    <t>2000_4</t>
  </si>
  <si>
    <t>2001_1</t>
  </si>
  <si>
    <t>2001_2</t>
  </si>
  <si>
    <t>2001_3</t>
  </si>
  <si>
    <t>2001_4</t>
  </si>
  <si>
    <t>2002_1</t>
  </si>
  <si>
    <t>2002_2</t>
  </si>
  <si>
    <t>2002_3</t>
  </si>
  <si>
    <t>2002_4</t>
  </si>
  <si>
    <t>2003_1</t>
  </si>
  <si>
    <t>2003_2</t>
  </si>
  <si>
    <t>2003_3</t>
  </si>
  <si>
    <t>2003_4</t>
  </si>
  <si>
    <t>2004_1</t>
  </si>
  <si>
    <t>2004_2</t>
  </si>
  <si>
    <t>2004_3</t>
  </si>
  <si>
    <t>2004_4</t>
  </si>
  <si>
    <t>2005_1</t>
  </si>
  <si>
    <t>2005_2</t>
  </si>
  <si>
    <t>2005_3</t>
  </si>
  <si>
    <t>2005_4</t>
  </si>
  <si>
    <t>2006_1</t>
  </si>
  <si>
    <t>2006_2</t>
  </si>
  <si>
    <t>2006_3</t>
  </si>
  <si>
    <t>2006_4</t>
  </si>
  <si>
    <t>2007_1</t>
  </si>
  <si>
    <t>2007_2</t>
  </si>
  <si>
    <t>2007_3</t>
  </si>
  <si>
    <t>2007_4</t>
  </si>
  <si>
    <t>2008_1</t>
  </si>
  <si>
    <t>2008_2</t>
  </si>
  <si>
    <t>2008_3</t>
  </si>
  <si>
    <t>2008_4</t>
  </si>
  <si>
    <t>2009_1</t>
  </si>
  <si>
    <t>2009_2</t>
  </si>
  <si>
    <t>2009_3</t>
  </si>
  <si>
    <t>2009_4</t>
  </si>
  <si>
    <t>2010_1</t>
  </si>
  <si>
    <t>2010_2</t>
  </si>
  <si>
    <t>2010_3</t>
  </si>
  <si>
    <t>2010_4</t>
  </si>
  <si>
    <t>2011_1</t>
  </si>
  <si>
    <t>2011_2</t>
  </si>
  <si>
    <t>2011_3</t>
  </si>
  <si>
    <t>2011_4</t>
  </si>
  <si>
    <t>2012_1</t>
  </si>
  <si>
    <t>% TOTAL</t>
  </si>
  <si>
    <t>non-financial corporations</t>
  </si>
  <si>
    <t>financial institutions</t>
  </si>
  <si>
    <t>HHs and NPISHs</t>
  </si>
  <si>
    <t>Residents</t>
  </si>
  <si>
    <t>TOTAL</t>
  </si>
  <si>
    <t>Other financial institutions</t>
  </si>
  <si>
    <t>1989_4</t>
  </si>
  <si>
    <t>1990_1</t>
  </si>
  <si>
    <t>1990_2</t>
  </si>
  <si>
    <t>1990_3</t>
  </si>
  <si>
    <t>1990_4</t>
  </si>
  <si>
    <t>1991_1</t>
  </si>
  <si>
    <t>1991_2</t>
  </si>
  <si>
    <t>1991_3</t>
  </si>
  <si>
    <t>1991_4</t>
  </si>
  <si>
    <t>1992_1</t>
  </si>
  <si>
    <t>1992_2</t>
  </si>
  <si>
    <t>1992_3</t>
  </si>
  <si>
    <t>1992_4</t>
  </si>
  <si>
    <t>1993_1</t>
  </si>
  <si>
    <t>1993_2</t>
  </si>
  <si>
    <t>1993_3</t>
  </si>
  <si>
    <t>1993_4</t>
  </si>
  <si>
    <t>1994_1</t>
  </si>
  <si>
    <t>1994_2</t>
  </si>
  <si>
    <t>1994_3</t>
  </si>
  <si>
    <t>1994_4</t>
  </si>
  <si>
    <t>1995_1</t>
  </si>
  <si>
    <t>1995_2</t>
  </si>
  <si>
    <t>1995_3</t>
  </si>
  <si>
    <t>1995_4</t>
  </si>
  <si>
    <t>1996_1</t>
  </si>
  <si>
    <t>1996_2</t>
  </si>
  <si>
    <t>1996_3</t>
  </si>
  <si>
    <t>1996_4</t>
  </si>
  <si>
    <t>1997_1</t>
  </si>
  <si>
    <t>1997_2</t>
  </si>
  <si>
    <t>1997_3</t>
  </si>
  <si>
    <t>EURO million</t>
  </si>
  <si>
    <t>Credit Institutions</t>
  </si>
  <si>
    <t>other domestic non banks</t>
  </si>
  <si>
    <t>Social Security Funds</t>
  </si>
  <si>
    <t>Non-residents</t>
  </si>
  <si>
    <t xml:space="preserve">of which: </t>
  </si>
  <si>
    <t>Total Outstanding</t>
  </si>
  <si>
    <t>Domestic sectors</t>
  </si>
  <si>
    <t>Banco de Portugal</t>
  </si>
  <si>
    <t>Other residents</t>
  </si>
  <si>
    <t>2012_2</t>
  </si>
  <si>
    <t>Public Corporations</t>
  </si>
  <si>
    <t>Private non-financial corporations</t>
  </si>
  <si>
    <t>MFI</t>
  </si>
  <si>
    <t>BoE</t>
  </si>
  <si>
    <t>Local government</t>
  </si>
  <si>
    <t>Rest of the World</t>
  </si>
  <si>
    <t>COUNTRY</t>
  </si>
  <si>
    <t>MEASURE</t>
  </si>
  <si>
    <t>SOURCE</t>
  </si>
  <si>
    <t>LINK TO DATA</t>
  </si>
  <si>
    <t>PATH TO DATA</t>
  </si>
  <si>
    <t>NOTES</t>
  </si>
  <si>
    <t>PERIOD</t>
  </si>
  <si>
    <t>Ireland</t>
  </si>
  <si>
    <t>Irish Government Long-Term Bonds</t>
  </si>
  <si>
    <t>Central Bank of Ireland</t>
  </si>
  <si>
    <t>link</t>
  </si>
  <si>
    <r>
      <rPr>
        <b/>
        <sz val="12"/>
        <color theme="1"/>
        <rFont val="Calibri"/>
        <family val="2"/>
      </rPr>
      <t>CBI is included in MFIs after 2001</t>
    </r>
    <r>
      <rPr>
        <sz val="11"/>
        <color theme="1"/>
        <rFont val="Calibri"/>
        <family val="2"/>
      </rPr>
      <t xml:space="preserve">. No way to disaggregate it as:
-  there is no data on holding of gov. securities in the financial statement of the CBI.
- simmetrically, in the sectoral account there is no disaggregation of the broad category "long-term securities" held by MFIs (no distinctions bw. gov and non-gov).
- in the aggregate balance sheets of commercial banks the only item is holding of gov. securities (long-short term altogether)
</t>
    </r>
    <r>
      <rPr>
        <b/>
        <sz val="12"/>
        <color theme="1"/>
        <rFont val="Calibri"/>
        <family val="2"/>
      </rPr>
      <t>but traditionally from historical data holdings of the CBI are not big</t>
    </r>
  </si>
  <si>
    <t>2 different series:
- historical (1969-2000) in which CBI is clearly identified;
- current (2001 - on) in which CBI is included in MFI.</t>
  </si>
  <si>
    <t>Greece</t>
  </si>
  <si>
    <t>Central Bank of Greece</t>
  </si>
  <si>
    <t>Central Bank of Greece &gt; Statistics &gt; Financial Accounts</t>
  </si>
  <si>
    <t>Italy</t>
  </si>
  <si>
    <t>Banca d'Italia</t>
  </si>
  <si>
    <t>Spain</t>
  </si>
  <si>
    <t>General Government Debt</t>
  </si>
  <si>
    <t>Banco de Espana</t>
  </si>
  <si>
    <t>General Government Securities</t>
  </si>
  <si>
    <t>Portugal</t>
  </si>
  <si>
    <t>Germany</t>
  </si>
  <si>
    <t>Bundesbank</t>
  </si>
  <si>
    <t>The data are provided in different t-series (one for each sector). So there are 6 t-series to download: total debt; BUBA; credit institutions; social security funds; other domestic non banks; foreign creditors.
Note that 2011-01 = 1st Q 2011; 2011-04 = 2nd Q 2011; 2011 - 07 = 3rd Q 2011; 2011 - 10 = 4th Q 2011</t>
  </si>
  <si>
    <t>Netherlands</t>
  </si>
  <si>
    <t>Government securities</t>
  </si>
  <si>
    <t>link only dutch</t>
  </si>
  <si>
    <t>US</t>
  </si>
  <si>
    <t>Treasury Securities</t>
  </si>
  <si>
    <t>Economic report to the president tables and Treasury Monthly Bulletin</t>
  </si>
  <si>
    <t>link to ERP</t>
  </si>
  <si>
    <t>link to Treasury bulletin</t>
  </si>
  <si>
    <t>Treasury: Financial Management Service (fms.treas.gov) &gt; publications &gt; Report&amp;Statements &gt; Treasury Bulletin &gt; Table OFS-2: Estimated ownership of Treasury securities</t>
  </si>
  <si>
    <t>link to FED</t>
  </si>
  <si>
    <t>UK</t>
  </si>
  <si>
    <t>Central (or Central + Local Gvt. Securities)</t>
  </si>
  <si>
    <t>ONS UK National Accounts (Sectoral Financial Balance Sheets) and BoE</t>
  </si>
  <si>
    <t>ONS</t>
  </si>
  <si>
    <t>Belgium</t>
  </si>
  <si>
    <t>Consolidated Gross Debt of General Government</t>
  </si>
  <si>
    <t>National Bank of Belgium</t>
  </si>
  <si>
    <t>only annual figures</t>
  </si>
  <si>
    <t>France</t>
  </si>
  <si>
    <t>OATs</t>
  </si>
  <si>
    <t>Domestic resident</t>
  </si>
  <si>
    <t>Other financial intermediaries and auxiliaries</t>
  </si>
  <si>
    <t>£ millions</t>
  </si>
  <si>
    <t>FED</t>
  </si>
  <si>
    <t>Intragovernmental holdings</t>
  </si>
  <si>
    <t>Pension funds</t>
  </si>
  <si>
    <t>Insurance companies</t>
  </si>
  <si>
    <t>State  and  local  governments</t>
  </si>
  <si>
    <t>Resident banks</t>
  </si>
  <si>
    <t>Depository institution</t>
  </si>
  <si>
    <t>Private</t>
  </si>
  <si>
    <t>Mutual  funds</t>
  </si>
  <si>
    <t>Other  investors</t>
  </si>
  <si>
    <t>Foreign  and  international</t>
  </si>
  <si>
    <t>U.S.  savings  bonds</t>
  </si>
  <si>
    <t>$ millions</t>
  </si>
  <si>
    <r>
      <rPr>
        <b/>
        <sz val="12"/>
        <color theme="1"/>
        <rFont val="Calibri"/>
        <family val="2"/>
      </rPr>
      <t>Note1</t>
    </r>
    <r>
      <rPr>
        <sz val="11"/>
        <color theme="1"/>
        <rFont val="Calibri"/>
        <family val="2"/>
      </rPr>
      <t xml:space="preserve">: the </t>
    </r>
    <r>
      <rPr>
        <b/>
        <sz val="12"/>
        <color theme="1"/>
        <rFont val="Calibri"/>
        <family val="2"/>
      </rPr>
      <t>central bank is included in bank</t>
    </r>
    <r>
      <rPr>
        <sz val="11"/>
        <color theme="1"/>
        <rFont val="Calibri"/>
        <family val="2"/>
      </rPr>
      <t xml:space="preserve">s. To disaggregate I checked the DNB's balance sheet and there is a item "holdings of securities other than shares issued by Euro area residents - General Government". But is it only Dutch GG securitites? Assume so (not very big number anyway)?
</t>
    </r>
    <r>
      <rPr>
        <b/>
        <sz val="12"/>
        <color theme="1"/>
        <rFont val="Calibri"/>
        <family val="2"/>
      </rPr>
      <t xml:space="preserve">Note2: short-term securities </t>
    </r>
    <r>
      <rPr>
        <sz val="11"/>
        <color theme="1"/>
        <rFont val="Calibri"/>
        <family val="2"/>
      </rPr>
      <t xml:space="preserve">are all securities with maturity up to 1 year. </t>
    </r>
    <r>
      <rPr>
        <b/>
        <sz val="12"/>
        <color theme="1"/>
        <rFont val="Calibri"/>
        <family val="2"/>
      </rPr>
      <t>Bonds</t>
    </r>
    <r>
      <rPr>
        <sz val="11"/>
        <color theme="1"/>
        <rFont val="Calibri"/>
        <family val="2"/>
      </rPr>
      <t xml:space="preserve"> alre all securities with a minimum term of 1 year.</t>
    </r>
  </si>
  <si>
    <t>Domestic</t>
  </si>
  <si>
    <t>Banks</t>
  </si>
  <si>
    <t>Pension and insurance</t>
  </si>
  <si>
    <t>Other financial internediaries and auxiliaries</t>
  </si>
  <si>
    <t>Government</t>
  </si>
  <si>
    <t>Central bank</t>
  </si>
  <si>
    <t>Finland</t>
  </si>
  <si>
    <t>General Government Debt Bonds</t>
  </si>
  <si>
    <t>Statistics Finland</t>
  </si>
  <si>
    <t>CBI &gt; Economic Policy and Statistics &gt; Statistics &gt; Securities Statistics &gt; Securities Holding Statistics &gt; Holding of Irish Government Long-Term Bonds &gt; downlad the xls file and update</t>
  </si>
  <si>
    <t>Banca d'Italia &gt; Statistics &gt; Statistcal Database (BIP-online) &gt; Supplements to the statistical bulletin &gt; the public finances, borrowing requirements and debt &gt; General government debt by holding sector (TCCE0200) &gt; you can select only securities through the filter option</t>
  </si>
  <si>
    <t>for download choose "download report" &gt; Data current report. The file has a strange extension but can be opened with xls (not mac one).
For securities, they do not give a computed total, so you have to compute it from the sector aggregate</t>
  </si>
  <si>
    <t>Both holdings of General Government debt and of General Government securitites available</t>
  </si>
  <si>
    <t xml:space="preserve">Once again, the BoE holdings will be at NOMINAL value whereas the others will be at MARKET value. </t>
  </si>
  <si>
    <t>Central Bureau of Statistics</t>
  </si>
  <si>
    <t>Deposit banks</t>
  </si>
  <si>
    <t>Other</t>
  </si>
  <si>
    <t>Social security funds</t>
  </si>
  <si>
    <t>Employment pension schemes</t>
  </si>
  <si>
    <t>NPISHs</t>
  </si>
  <si>
    <t>insurance companies</t>
  </si>
  <si>
    <t>credit instituions</t>
  </si>
  <si>
    <t>OPCVM money funds</t>
  </si>
  <si>
    <t>other residents</t>
  </si>
  <si>
    <t>non-residents</t>
  </si>
  <si>
    <t>Resident Banks</t>
  </si>
  <si>
    <t>Other Public Institutions</t>
  </si>
  <si>
    <t>Other Residents</t>
  </si>
  <si>
    <t>Non-Residents</t>
  </si>
  <si>
    <t>EUR BN for CROSS-COUNTRY TABLE</t>
  </si>
  <si>
    <t>% TOTAL for CROSS-COUNTRY TABLE</t>
  </si>
  <si>
    <t>2012_3</t>
  </si>
  <si>
    <t>2012_4</t>
  </si>
  <si>
    <t>ONS: go on data and search "United Kingdom Economic Accounts Time Series Dataset" , then Sectoral financial balance sheets. Then when opened, you will have to search into the file for the codes I have highlighted into the existing files and update. It is the quickest way, because there are hundreds of series in the file.</t>
  </si>
  <si>
    <t>These are the holdings by CB</t>
  </si>
  <si>
    <t xml:space="preserve">Banco de Espana &gt; Statistics &gt; Statistic by publication &gt; Boletin Estadistico &gt; Table for Institutional Grouping &gt; Banco de Espana &gt; 7.4 - Assets. Domestic. Securities other than shares  </t>
  </si>
  <si>
    <t>Date</t>
  </si>
  <si>
    <t>Bundesbank &gt; Statistics &gt;  Time Series databases &gt; Public Finances &gt; Sovereing debt developments &gt; Creditors &gt; select all</t>
  </si>
  <si>
    <t>Euro millions</t>
  </si>
  <si>
    <t>General government securities (short and long term; but data on short and long are available separate)</t>
  </si>
  <si>
    <r>
      <rPr>
        <b/>
        <sz val="11"/>
        <color theme="1"/>
        <rFont val="Calibri"/>
        <family val="2"/>
      </rPr>
      <t>The holdings of ECB/NCB after 2012q1 PSI are reported in face values, which makes the Greek numbers a bit dodgy.</t>
    </r>
    <r>
      <rPr>
        <sz val="11"/>
        <color theme="1"/>
        <rFont val="Calibri"/>
        <family val="2"/>
      </rPr>
      <t xml:space="preserve">The National Bank of Greece provides the financial accounts of the different sectors of the economy. Holdings of General Government securities (both short and long term) are given and a corresponding figure is available for the liability side. There are virtually 2 way to get the sectors' holdings of debt:
- either look at the  breakdown of General Government's liabilities by holders
- or look at each sector holdings of assets by issuer (General Government)
the first would be quicker, but unfortunately the breakdown of GG's liabilities by sector holder is not complete: in particular there is no figure for the National Central bank within the financial corporations (whereas such figure is available on the corresponding assets side of the Central Bank's financial baance sheet) and there are no figures for inter-governmental holdings of GG debt by Local government and especially Social Security Funds (again available in the respective financial balance sheet on the asset side.  
So do as follows:
1. download the quarterly financial account of the General Government
2. go on the LIABILITIES STOCKS
3. look at SHORT TERM and LONG TERM securities other than shares and update the data for the holding sectors for which they are available
4. for each missing sector, you have to download that sector's quarterly financial account, look at ASSET STOCKS and update the data for SHORT TERM and LONG TERM securities ISSUED BY THE General Government.
5. once you have done this, sum Long and Short by sector to get the total
</t>
    </r>
  </si>
  <si>
    <t>AFT Monthy Bulletin</t>
  </si>
  <si>
    <t>Agence France Trésor</t>
  </si>
  <si>
    <t>The ERP and the Treasury bulletin are the same. ERP nicer, because available in excel format. FED is included together with intragovernmental holdings but the FED's holdings are available on the Bank's balance sheet. But they are weekly so must  take quarter-end.</t>
  </si>
  <si>
    <t>2013_1</t>
  </si>
  <si>
    <t>2013_2</t>
  </si>
  <si>
    <t>2013_3</t>
  </si>
  <si>
    <t>2013_4</t>
  </si>
  <si>
    <t>2014_1</t>
  </si>
  <si>
    <t>2014_2</t>
  </si>
  <si>
    <t>ERP: GPOaccess &gt;Economic Report of the President &gt; Table B-26: estimated ownership of US Treasury securities</t>
  </si>
  <si>
    <t>Insurance corporations</t>
  </si>
  <si>
    <t>* detailed breakdown not available</t>
  </si>
  <si>
    <t>2014_3</t>
  </si>
  <si>
    <t>Last update:</t>
  </si>
  <si>
    <t>2014_4</t>
  </si>
  <si>
    <t>Total</t>
  </si>
  <si>
    <t>Money market funds</t>
  </si>
  <si>
    <t>Other credit institutions and other monetary financial institutions</t>
  </si>
  <si>
    <t>Other social security funds</t>
  </si>
  <si>
    <t>2015_1</t>
  </si>
  <si>
    <t>NBB &gt; Statistics &gt; Public Finances &gt; tab DATA &gt; Figures &gt; Statistics on public finances &gt; Public Finance &gt;Gross debt and Treasury &gt;Breakdown of consolidated gross debt &gt; Breakdown by holder&gt; select all those in the already existing file</t>
  </si>
  <si>
    <t>Statistic Finaland &gt; Statistics &gt; National Accounts &gt; Financial Accounts &gt; Tables &gt; Tables in Databases &gt; click on Financial accounts &gt; Financial Accounts 1995-20XX &gt; Select part of the Table, then:
- Debtor &gt; General Governement
- Creditor &gt; select all those in the already existing file
- Year &gt; select all
- Instrument &gt; Bonds
- Data &gt; select Stocks</t>
  </si>
  <si>
    <r>
      <rPr>
        <b/>
        <sz val="11"/>
        <color theme="1"/>
        <rFont val="Calibri"/>
        <family val="2"/>
      </rPr>
      <t xml:space="preserve">Note 1: </t>
    </r>
    <r>
      <rPr>
        <sz val="11"/>
        <color theme="1"/>
        <rFont val="Calibri"/>
        <family val="2"/>
      </rPr>
      <t xml:space="preserve">when you download the data, you will get a huge table including also things we do not need. The eadings are only in spanish, In the existing files you have the codes (highlighted) to be sure you are keeping the right variables.
</t>
    </r>
    <r>
      <rPr>
        <b/>
        <sz val="11"/>
        <color theme="1"/>
        <rFont val="Calibri"/>
        <family val="2"/>
      </rPr>
      <t xml:space="preserve">Note 2: </t>
    </r>
    <r>
      <rPr>
        <sz val="11"/>
        <color theme="1"/>
        <rFont val="Calibri"/>
        <family val="2"/>
      </rPr>
      <t>Holdings of Banco de Espana are not disaggregated from holdings of MFIs. To get a disaggregation, we have to look into the BdE's balance sheet at: 
Banco de Espana &gt; Statistics &gt; Boletin Estadistico &gt; Tables for Institutional groupings &gt; 7. Banco de Espana &gt; B. balance sheet according to the euro area returns &gt; 7.4 Assets. Domestic: Secutities other than shares
these will be at NOMINAL value whereas those in the financial account will be at MARKET value, but it is the only way to do it.</t>
    </r>
  </si>
  <si>
    <r>
      <t xml:space="preserve">Note that these data are </t>
    </r>
    <r>
      <rPr>
        <u/>
        <sz val="11"/>
        <color theme="1"/>
        <rFont val="Calibri"/>
        <family val="2"/>
      </rPr>
      <t>only available in DUTCH</t>
    </r>
    <r>
      <rPr>
        <sz val="11"/>
        <color theme="1"/>
        <rFont val="Calibri"/>
        <family val="2"/>
      </rPr>
      <t>. So only way to get there is click on the link and follow this path:
Overheid; schuld naar schuldtitel en geldgever, nominale en marktwaarde (=Government; debt and debt security to lenders, nominal and mkt value) &gt; Kortlopende schuldbewijzen (=short term securities) select all and Langlopende schuldbewijzen (=bonds) select all
Sector: Centrale Overheid
Holding sectors: select the same dutch names as in the exisitng file (all of them)</t>
    </r>
  </si>
  <si>
    <t>FED: Monetary Policy &gt; Credit and Liquidity programs and the balance sheet &gt; Fed's balance sheet &gt; Table 5. Consolidated Statement of conditions of all FED banks &gt; Current release &gt; Data download program link (up right corner) &gt; select the holdings of Treasury securities (H41/H41/RESPPALGUO_N.WW)</t>
  </si>
  <si>
    <t>BoE: Statistics &gt; Interactive Databases &gt; Tables &gt; B. MFI balance sheets &gt; "MFI consolidated balance sheet further sector breakdown" &gt; Securities (other than financial derivatives) &gt; amount outstanding nsa &gt; Public sec &gt; Total &gt; sterling (LPQVYBO - Quarterly)
for the BoE share instead in the same tables choose "Central bank's contribution to MFI's consolidated balance sheets" &gt; Assets &gt; outstanding &gt; securities &gt; public sector &gt; sterling</t>
  </si>
  <si>
    <t>2015_2</t>
  </si>
  <si>
    <t>2015_3</t>
  </si>
  <si>
    <t>2015_4</t>
  </si>
  <si>
    <t>Data description</t>
  </si>
  <si>
    <t>This cross-country database of sectorial sovereign bond holdings, gathers publicly available data provided by national authorities on a country-by-country basis. The project required time and effort, but now we have data on sectorial holdings of sovereign bonds for 12 countries (Belgium, Finland, France, Germany, Greece, Ireland, Italy, Netherlands, Portugal, Spain, UK and US). Data go back for most of the countries to the late Nineties and are mostly at quarterly frequency.
The sectorial breakdown provided by national authorities usually differs across countries, complicating to some extent the cross-country analysis. We therefore complemented the original data with a synthetic and standardised re-classification, based on 5 categories identical for all countries (banks, central banks, public institutions, other resident sectors and non-resident holders).</t>
  </si>
  <si>
    <t>Content of the database</t>
  </si>
  <si>
    <t>BRUEGEL DATASET ON SOVEREIGN BOND HOLDINGS</t>
  </si>
  <si>
    <r>
      <t>The dataset</t>
    </r>
    <r>
      <rPr>
        <b/>
        <sz val="11"/>
        <color theme="1"/>
        <rFont val="Calibri"/>
        <family val="2"/>
      </rPr>
      <t xml:space="preserve"> contains 16 sheets.
</t>
    </r>
    <r>
      <rPr>
        <sz val="11"/>
        <color theme="1"/>
        <rFont val="Calibri"/>
        <family val="2"/>
      </rPr>
      <t>- SOURCES: contains the link to the single databases.
- cross countries QUARTERLY: reports for each country the sectoral breakdown of sovereign bond holdings (between resident and non-resident banks) as a share of total sovereign bond holdings</t>
    </r>
    <r>
      <rPr>
        <sz val="11"/>
        <color rgb="FFFF0000"/>
        <rFont val="Calibri"/>
        <family val="2"/>
      </rPr>
      <t>.</t>
    </r>
    <r>
      <rPr>
        <sz val="11"/>
        <color theme="1"/>
        <rFont val="Calibri"/>
        <family val="2"/>
      </rPr>
      <t xml:space="preserve">
- GRAPHS: contains graphs showing the evolution of the shares of sovreign bond holdings of resident and non-resident banks  in each country.</t>
    </r>
  </si>
  <si>
    <t>2016_1</t>
  </si>
  <si>
    <t>link NBB stat</t>
  </si>
  <si>
    <r>
      <rPr>
        <b/>
        <sz val="11"/>
        <color theme="1"/>
        <rFont val="Calibri"/>
        <family val="2"/>
      </rPr>
      <t xml:space="preserve"> For most of sectors: </t>
    </r>
    <r>
      <rPr>
        <sz val="11"/>
        <color theme="1"/>
        <rFont val="Calibri"/>
        <family val="2"/>
      </rPr>
      <t xml:space="preserve">Banco de Espana &gt; Statistics &gt; Statistic by publication &gt; Boletin Estadistico &gt; 3. Financial Accounts &gt; B) securities holdings by institutional sectors&gt; Debt Securities. stocks &gt; Time series of table 3.13. Search for headings in "Spain Raw New"
</t>
    </r>
    <r>
      <rPr>
        <b/>
        <sz val="11"/>
        <color theme="1"/>
        <rFont val="Calibri"/>
        <family val="2"/>
      </rPr>
      <t>For the MFIs and OFIs:</t>
    </r>
    <r>
      <rPr>
        <sz val="11"/>
        <color theme="1"/>
        <rFont val="Calibri"/>
        <family val="2"/>
      </rPr>
      <t xml:space="preserve"> Banco de Espana &gt; Statistics &gt; Financial accounts of the Spanish Economy &gt; Chapter 2. Financial Accounts &gt; D) Summary by instrument and counterpart of the unconsolidated accounts &gt; 2.36.a and 2.37a time series. Search for heading in "Spain Raw New"</t>
    </r>
  </si>
  <si>
    <r>
      <t>Need two different monthly bulletins, and the graph</t>
    </r>
    <r>
      <rPr>
        <b/>
        <sz val="11"/>
        <color theme="1"/>
        <rFont val="Calibri"/>
        <family val="2"/>
      </rPr>
      <t xml:space="preserve"> "negotiable government debt by group of holders"</t>
    </r>
    <r>
      <rPr>
        <sz val="11"/>
        <color theme="1"/>
        <rFont val="Calibri"/>
        <family val="2"/>
      </rPr>
      <t xml:space="preserve">
For investor breakdown of government bond holdings, use the bulletin three months after the quarter.
I.e. for Q3 check December bulletin.
For total amount of outstanding bonds, use the bulletin of the next month. I.e. for Q3 check October Bulletin.</t>
    </r>
  </si>
  <si>
    <t>2016_2</t>
  </si>
  <si>
    <r>
      <rPr>
        <i/>
        <u/>
        <sz val="12"/>
        <color theme="1"/>
        <rFont val="Calibri"/>
        <family val="2"/>
        <scheme val="minor"/>
      </rPr>
      <t>Instructions for reference:</t>
    </r>
    <r>
      <rPr>
        <sz val="12"/>
        <color theme="1"/>
        <rFont val="Calibri"/>
        <family val="2"/>
        <charset val="128"/>
        <scheme val="minor"/>
      </rPr>
      <t xml:space="preserve">
In using these data, please quote as source the “Bruegel database of sovereign bond holdings developed in Merler and Pisani-Ferry (2012)”, where the reference is to Silvia Merler and Jean Pisani-Ferry, “Who’s afraid of sovereign bonds“, Bruegel Policy Contribution 2012|02, February 2012</t>
    </r>
    <r>
      <rPr>
        <b/>
        <sz val="12"/>
        <color theme="1"/>
        <rFont val="Calibri"/>
        <family val="2"/>
        <scheme val="minor"/>
      </rPr>
      <t xml:space="preserve">
</t>
    </r>
    <r>
      <rPr>
        <sz val="12"/>
        <color theme="1"/>
        <rFont val="Calibri"/>
        <family val="2"/>
        <charset val="128"/>
        <scheme val="minor"/>
      </rPr>
      <t>Notice that the datase will be updated by Bruegel on a regular basis, to incorporate the latest data releases.
Latest update: November 2016</t>
    </r>
    <r>
      <rPr>
        <b/>
        <sz val="12"/>
        <color theme="1"/>
        <rFont val="Calibri"/>
        <family val="2"/>
        <scheme val="minor"/>
      </rPr>
      <t xml:space="preserve">
</t>
    </r>
    <r>
      <rPr>
        <i/>
        <u/>
        <sz val="12"/>
        <color theme="1"/>
        <rFont val="Calibri"/>
        <family val="2"/>
        <scheme val="minor"/>
      </rPr>
      <t xml:space="preserve">Contact Information:
</t>
    </r>
    <r>
      <rPr>
        <sz val="12"/>
        <color theme="1"/>
        <rFont val="Calibri"/>
        <family val="2"/>
        <charset val="128"/>
        <scheme val="minor"/>
      </rPr>
      <t xml:space="preserve">for questions/explanations contact </t>
    </r>
    <r>
      <rPr>
        <b/>
        <sz val="12"/>
        <color theme="1"/>
        <rFont val="Calibri"/>
        <family val="2"/>
        <scheme val="minor"/>
      </rPr>
      <t xml:space="preserve">silvia.merler@bruegel.org </t>
    </r>
  </si>
  <si>
    <t>Banco de Portugal &gt; Publications &gt; choose: Statistical Bulletin from drop down menu</t>
  </si>
  <si>
    <r>
      <rPr>
        <b/>
        <sz val="11"/>
        <color theme="1"/>
        <rFont val="Calibri"/>
        <family val="2"/>
      </rPr>
      <t>Note</t>
    </r>
    <r>
      <rPr>
        <sz val="11"/>
        <color theme="1"/>
        <rFont val="Calibri"/>
        <family val="2"/>
      </rPr>
      <t xml:space="preserve">: You can find the data we need in the statistical annex of the Statistical Bulletin. Click on "Ver todos" to see all the available docs. You have to download the full dispatch of b2 and K2. Open the 2 zip files and you will get different cvs files.
- K21.csv: gives you the data for Total Securites, Residents and Non-Residents
- K31.csv: gives you the data for Resident banks (other financial institutions)
- b221.csv: gives you the data for Central bank
- other residents can be calulated as the difference between Resident and ( central bank + other financial institutions)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</si>
</sst>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69">
    <font>
      <sz val="12"/>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Times New Roman"/>
      <family val="2"/>
      <charset val="204"/>
    </font>
    <font>
      <b/>
      <sz val="11"/>
      <color theme="1"/>
      <name val="Calibri"/>
      <family val="2"/>
    </font>
    <font>
      <b/>
      <i/>
      <sz val="11"/>
      <color theme="1"/>
      <name val="Calibri"/>
      <family val="2"/>
    </font>
    <font>
      <u/>
      <sz val="12"/>
      <color theme="10"/>
      <name val="Calibri"/>
      <family val="2"/>
      <scheme val="minor"/>
    </font>
    <font>
      <u/>
      <sz val="12"/>
      <color theme="11"/>
      <name val="Calibri"/>
      <family val="2"/>
      <scheme val="minor"/>
    </font>
    <font>
      <sz val="10"/>
      <name val="Arial"/>
      <family val="2"/>
    </font>
    <font>
      <b/>
      <sz val="10"/>
      <color theme="1"/>
      <name val="Calibri"/>
      <family val="2"/>
      <scheme val="minor"/>
    </font>
    <font>
      <sz val="10"/>
      <color theme="1"/>
      <name val="Calibri"/>
      <family val="2"/>
    </font>
    <font>
      <sz val="10"/>
      <color theme="1"/>
      <name val="Calibri"/>
      <family val="2"/>
      <scheme val="minor"/>
    </font>
    <font>
      <b/>
      <sz val="12"/>
      <color theme="1"/>
      <name val="Calibri"/>
      <family val="2"/>
    </font>
    <font>
      <b/>
      <sz val="12"/>
      <color rgb="FF800000"/>
      <name val="Calibri"/>
      <family val="2"/>
    </font>
    <font>
      <sz val="12"/>
      <name val="Calibri"/>
      <family val="2"/>
    </font>
    <font>
      <u/>
      <sz val="12"/>
      <color theme="10"/>
      <name val="Calibri"/>
      <family val="2"/>
    </font>
    <font>
      <u/>
      <sz val="11"/>
      <color theme="1"/>
      <name val="Calibri"/>
      <family val="2"/>
    </font>
    <font>
      <b/>
      <sz val="11"/>
      <color rgb="FF000000"/>
      <name val="Calibri"/>
      <family val="2"/>
    </font>
    <font>
      <b/>
      <i/>
      <sz val="10"/>
      <color theme="1"/>
      <name val="Calibri"/>
      <family val="2"/>
      <scheme val="minor"/>
    </font>
    <font>
      <sz val="10"/>
      <color rgb="FF000000"/>
      <name val="Calibri"/>
      <family val="2"/>
      <scheme val="minor"/>
    </font>
    <font>
      <b/>
      <sz val="10"/>
      <color theme="1"/>
      <name val="Calibri"/>
      <family val="2"/>
    </font>
    <font>
      <i/>
      <sz val="10"/>
      <color theme="1"/>
      <name val="Calibri"/>
      <family val="2"/>
    </font>
    <font>
      <b/>
      <i/>
      <sz val="10"/>
      <color theme="1"/>
      <name val="Calibri"/>
      <family val="2"/>
    </font>
    <font>
      <b/>
      <sz val="10"/>
      <name val="Calibri"/>
      <family val="2"/>
    </font>
    <font>
      <sz val="10"/>
      <name val="Calibri"/>
      <family val="2"/>
    </font>
    <font>
      <i/>
      <sz val="10"/>
      <name val="Calibri"/>
      <family val="2"/>
    </font>
    <font>
      <sz val="10"/>
      <color rgb="FF000000"/>
      <name val="Calibri"/>
      <family val="2"/>
    </font>
    <font>
      <b/>
      <sz val="10"/>
      <color rgb="FF000000"/>
      <name val="Calibri"/>
      <family val="2"/>
    </font>
    <font>
      <i/>
      <sz val="10"/>
      <color rgb="FF000000"/>
      <name val="Calibri"/>
      <family val="2"/>
    </font>
    <font>
      <b/>
      <i/>
      <sz val="10"/>
      <color rgb="FF000000"/>
      <name val="Calibri"/>
      <family val="2"/>
    </font>
    <font>
      <sz val="10"/>
      <color rgb="FFFF0000"/>
      <name val="Calibri"/>
      <family val="2"/>
    </font>
    <font>
      <sz val="10"/>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b/>
      <i/>
      <sz val="10"/>
      <name val="Calibri"/>
      <family val="2"/>
    </font>
    <font>
      <sz val="10"/>
      <color rgb="FF000000"/>
      <name val="Arial"/>
      <family val="2"/>
    </font>
    <font>
      <sz val="9.6"/>
      <color theme="1"/>
      <name val="Arial"/>
      <family val="2"/>
    </font>
    <font>
      <sz val="11"/>
      <name val="Calibri"/>
      <family val="2"/>
    </font>
    <font>
      <b/>
      <sz val="16"/>
      <color theme="1"/>
      <name val="Calibri"/>
      <family val="2"/>
    </font>
    <font>
      <i/>
      <sz val="12"/>
      <color theme="1"/>
      <name val="Calibri"/>
      <family val="2"/>
      <scheme val="minor"/>
    </font>
    <font>
      <b/>
      <i/>
      <sz val="10"/>
      <name val="Calibri"/>
      <family val="2"/>
      <scheme val="minor"/>
    </font>
    <font>
      <sz val="10"/>
      <name val="Calibri"/>
      <family val="2"/>
      <scheme val="minor"/>
    </font>
    <font>
      <sz val="11"/>
      <color theme="0"/>
      <name val="Calibri"/>
      <family val="2"/>
    </font>
    <font>
      <sz val="11"/>
      <color rgb="FFFF0000"/>
      <name val="Calibri"/>
      <family val="2"/>
    </font>
    <font>
      <b/>
      <sz val="14"/>
      <color theme="0"/>
      <name val="Calibri"/>
      <family val="2"/>
      <scheme val="minor"/>
    </font>
    <font>
      <i/>
      <u/>
      <sz val="12"/>
      <color theme="1"/>
      <name val="Calibri"/>
      <family val="2"/>
      <scheme val="minor"/>
    </font>
    <font>
      <b/>
      <sz val="12"/>
      <color theme="1"/>
      <name val="Calibri"/>
      <family val="2"/>
      <scheme val="minor"/>
    </font>
    <font>
      <b/>
      <sz val="14"/>
      <name val="Calibri"/>
      <family val="2"/>
      <scheme val="minor"/>
    </font>
    <font>
      <b/>
      <i/>
      <sz val="11"/>
      <color rgb="FF000000"/>
      <name val="Calibri"/>
      <family val="2"/>
    </font>
    <font>
      <sz val="11"/>
      <color rgb="FF000000"/>
      <name val="Calibri"/>
      <family val="2"/>
    </font>
  </fonts>
  <fills count="57">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5D9F1"/>
        <bgColor rgb="FF000000"/>
      </patternFill>
    </fill>
    <fill>
      <patternFill patternType="solid">
        <fgColor theme="3" tint="0.79998168889431442"/>
        <bgColor rgb="FF000000"/>
      </patternFill>
    </fill>
    <fill>
      <patternFill patternType="solid">
        <fgColor theme="3" tint="0.59999389629810485"/>
        <bgColor rgb="FF000000"/>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rgb="FFFFFFFF"/>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rgb="FFF2DCDB"/>
        <bgColor rgb="FF000000"/>
      </patternFill>
    </fill>
  </fills>
  <borders count="74">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hair">
        <color theme="8" tint="-0.499984740745262"/>
      </bottom>
      <diagonal/>
    </border>
    <border>
      <left/>
      <right/>
      <top/>
      <bottom style="dashDotDot">
        <color theme="3" tint="-0.249977111117893"/>
      </bottom>
      <diagonal/>
    </border>
    <border>
      <left/>
      <right style="thin">
        <color theme="0"/>
      </right>
      <top/>
      <bottom style="hair">
        <color theme="8" tint="-0.499984740745262"/>
      </bottom>
      <diagonal/>
    </border>
    <border>
      <left style="hair">
        <color theme="8" tint="-0.499984740745262"/>
      </left>
      <right style="dotted">
        <color theme="8" tint="-0.499984740745262"/>
      </right>
      <top style="hair">
        <color theme="8" tint="-0.499984740745262"/>
      </top>
      <bottom/>
      <diagonal/>
    </border>
    <border>
      <left style="dotted">
        <color theme="8" tint="-0.499984740745262"/>
      </left>
      <right style="dotted">
        <color theme="8" tint="-0.499984740745262"/>
      </right>
      <top style="hair">
        <color theme="8" tint="-0.499984740745262"/>
      </top>
      <bottom/>
      <diagonal/>
    </border>
    <border>
      <left style="dotted">
        <color theme="8" tint="-0.499984740745262"/>
      </left>
      <right style="thin">
        <color theme="0"/>
      </right>
      <top style="hair">
        <color theme="8" tint="-0.499984740745262"/>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hair">
        <color theme="8" tint="-0.499984740745262"/>
      </left>
      <right style="dotted">
        <color theme="8" tint="-0.499984740745262"/>
      </right>
      <top/>
      <bottom style="thin">
        <color theme="0"/>
      </bottom>
      <diagonal/>
    </border>
    <border>
      <left style="dotted">
        <color theme="8" tint="-0.499984740745262"/>
      </left>
      <right style="dotted">
        <color theme="8" tint="-0.499984740745262"/>
      </right>
      <top/>
      <bottom style="thin">
        <color theme="0"/>
      </bottom>
      <diagonal/>
    </border>
    <border>
      <left style="dotted">
        <color theme="8" tint="-0.499984740745262"/>
      </left>
      <right style="dashDotDot">
        <color theme="3" tint="-0.249977111117893"/>
      </right>
      <top/>
      <bottom style="thin">
        <color theme="0"/>
      </bottom>
      <diagonal/>
    </border>
    <border>
      <left style="dashDotDot">
        <color theme="3" tint="-0.249977111117893"/>
      </left>
      <right style="dotted">
        <color theme="8" tint="-0.499984740745262"/>
      </right>
      <top/>
      <bottom style="thin">
        <color theme="0"/>
      </bottom>
      <diagonal/>
    </border>
    <border>
      <left style="dotted">
        <color theme="8" tint="-0.499984740745262"/>
      </left>
      <right style="thin">
        <color theme="0"/>
      </right>
      <top/>
      <bottom style="thin">
        <color theme="0"/>
      </bottom>
      <diagonal/>
    </border>
    <border>
      <left/>
      <right/>
      <top/>
      <bottom style="thin">
        <color theme="0"/>
      </bottom>
      <diagonal/>
    </border>
    <border>
      <left style="dotted">
        <color theme="8" tint="-0.499984740745262"/>
      </left>
      <right/>
      <top style="hair">
        <color theme="8" tint="-0.499984740745262"/>
      </top>
      <bottom/>
      <diagonal/>
    </border>
    <border>
      <left/>
      <right style="dotted">
        <color theme="8" tint="-0.499984740745262"/>
      </right>
      <top style="hair">
        <color theme="8" tint="-0.499984740745262"/>
      </top>
      <bottom/>
      <diagonal/>
    </border>
    <border>
      <left/>
      <right style="hair">
        <color theme="3" tint="-0.249977111117893"/>
      </right>
      <top style="hair">
        <color theme="3" tint="-0.249977111117893"/>
      </top>
      <bottom/>
      <diagonal/>
    </border>
    <border>
      <left/>
      <right style="hair">
        <color theme="3" tint="-0.249977111117893"/>
      </right>
      <top/>
      <bottom/>
      <diagonal/>
    </border>
    <border>
      <left style="hair">
        <color theme="8" tint="-0.499984740745262"/>
      </left>
      <right style="hair">
        <color theme="8" tint="-0.499984740745262"/>
      </right>
      <top style="hair">
        <color theme="8" tint="-0.499984740745262"/>
      </top>
      <bottom/>
      <diagonal/>
    </border>
    <border>
      <left style="hair">
        <color theme="8" tint="-0.499984740745262"/>
      </left>
      <right/>
      <top style="hair">
        <color theme="8" tint="-0.499984740745262"/>
      </top>
      <bottom/>
      <diagonal/>
    </border>
    <border>
      <left style="hair">
        <color theme="8" tint="-0.499984740745262"/>
      </left>
      <right style="hair">
        <color theme="8" tint="-0.499984740745262"/>
      </right>
      <top/>
      <bottom style="thin">
        <color theme="0"/>
      </bottom>
      <diagonal/>
    </border>
    <border>
      <left/>
      <right style="hair">
        <color theme="8" tint="-0.499984740745262"/>
      </right>
      <top style="hair">
        <color theme="8" tint="-0.499984740745262"/>
      </top>
      <bottom/>
      <diagonal/>
    </border>
    <border>
      <left style="hair">
        <color theme="8" tint="-0.499984740745262"/>
      </left>
      <right style="thin">
        <color theme="0"/>
      </right>
      <top style="hair">
        <color theme="8" tint="-0.499984740745262"/>
      </top>
      <bottom/>
      <diagonal/>
    </border>
    <border>
      <left style="hair">
        <color theme="8" tint="-0.499984740745262"/>
      </left>
      <right style="thin">
        <color theme="0"/>
      </right>
      <top/>
      <bottom style="thin">
        <color theme="0"/>
      </bottom>
      <diagonal/>
    </border>
    <border>
      <left style="hair">
        <color theme="3" tint="-0.249977111117893"/>
      </left>
      <right style="hair">
        <color theme="3" tint="-0.249977111117893"/>
      </right>
      <top style="hair">
        <color theme="3" tint="-0.249977111117893"/>
      </top>
      <bottom/>
      <diagonal/>
    </border>
    <border>
      <left style="hair">
        <color theme="3" tint="-0.249977111117893"/>
      </left>
      <right style="hair">
        <color theme="3" tint="-0.249977111117893"/>
      </right>
      <top/>
      <bottom/>
      <diagonal/>
    </border>
    <border>
      <left style="hair">
        <color theme="8" tint="-0.499984740745262"/>
      </left>
      <right style="hair">
        <color theme="8" tint="-0.499984740745262"/>
      </right>
      <top/>
      <bottom/>
      <diagonal/>
    </border>
    <border>
      <left style="hair">
        <color theme="8" tint="-0.499984740745262"/>
      </left>
      <right/>
      <top/>
      <bottom/>
      <diagonal/>
    </border>
    <border>
      <left/>
      <right style="hair">
        <color theme="8" tint="-0.499984740745262"/>
      </right>
      <top/>
      <bottom/>
      <diagonal/>
    </border>
    <border>
      <left style="hair">
        <color theme="8" tint="-0.499984740745262"/>
      </left>
      <right/>
      <top/>
      <bottom style="thin">
        <color theme="0"/>
      </bottom>
      <diagonal/>
    </border>
    <border>
      <left/>
      <right style="hair">
        <color theme="8" tint="-0.499984740745262"/>
      </right>
      <top/>
      <bottom style="thin">
        <color theme="0"/>
      </bottom>
      <diagonal/>
    </border>
    <border>
      <left style="hair">
        <color theme="8" tint="-0.499984740745262"/>
      </left>
      <right/>
      <top/>
      <bottom style="dashDotDot">
        <color theme="8" tint="-0.499984740745262"/>
      </bottom>
      <diagonal/>
    </border>
    <border>
      <left/>
      <right/>
      <top/>
      <bottom style="dashDotDot">
        <color theme="8" tint="-0.499984740745262"/>
      </bottom>
      <diagonal/>
    </border>
    <border>
      <left/>
      <right style="hair">
        <color theme="8" tint="-0.499984740745262"/>
      </right>
      <top/>
      <bottom style="dashDotDot">
        <color theme="8" tint="-0.499984740745262"/>
      </bottom>
      <diagonal/>
    </border>
    <border>
      <left style="hair">
        <color theme="3" tint="-0.249977111117893"/>
      </left>
      <right/>
      <top/>
      <bottom style="hair">
        <color theme="3" tint="-0.249977111117893"/>
      </bottom>
      <diagonal/>
    </border>
    <border>
      <left/>
      <right/>
      <top/>
      <bottom style="hair">
        <color theme="3" tint="-0.249977111117893"/>
      </bottom>
      <diagonal/>
    </border>
    <border>
      <left/>
      <right style="hair">
        <color theme="3" tint="-0.249977111117893"/>
      </right>
      <top/>
      <bottom style="hair">
        <color theme="3" tint="-0.249977111117893"/>
      </bottom>
      <diagonal/>
    </border>
    <border>
      <left style="hair">
        <color theme="3" tint="-0.249977111117893"/>
      </left>
      <right style="hair">
        <color theme="8" tint="-0.499984740745262"/>
      </right>
      <top style="hair">
        <color theme="3" tint="-0.249977111117893"/>
      </top>
      <bottom/>
      <diagonal/>
    </border>
    <border>
      <left style="hair">
        <color theme="3" tint="-0.249977111117893"/>
      </left>
      <right style="hair">
        <color theme="8" tint="-0.499984740745262"/>
      </right>
      <top/>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top/>
      <bottom style="hair">
        <color rgb="FF000000"/>
      </bottom>
      <diagonal/>
    </border>
    <border>
      <left style="hair">
        <color rgb="FF000000"/>
      </left>
      <right/>
      <top style="hair">
        <color rgb="FF000000"/>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
      <left style="hair">
        <color auto="1"/>
      </left>
      <right/>
      <top style="hair">
        <color auto="1"/>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8" tint="-0.499984740745262"/>
      </left>
      <right/>
      <top/>
      <bottom style="hair">
        <color theme="8" tint="-0.499984740745262"/>
      </bottom>
      <diagonal/>
    </border>
    <border>
      <left/>
      <right style="hair">
        <color theme="8" tint="-0.499984740745262"/>
      </right>
      <top/>
      <bottom style="hair">
        <color theme="8" tint="-0.499984740745262"/>
      </bottom>
      <diagonal/>
    </border>
    <border>
      <left/>
      <right style="hair">
        <color theme="8" tint="-0.499984740745262"/>
      </right>
      <top/>
      <bottom style="hair">
        <color theme="3" tint="-0.249977111117893"/>
      </bottom>
      <diagonal/>
    </border>
    <border>
      <left style="hair">
        <color theme="8" tint="-0.499984740745262"/>
      </left>
      <right style="hair">
        <color theme="3" tint="-0.249977111117893"/>
      </right>
      <top style="hair">
        <color theme="3" tint="-0.249977111117893"/>
      </top>
      <bottom/>
      <diagonal/>
    </border>
    <border>
      <left style="hair">
        <color theme="8" tint="-0.499984740745262"/>
      </left>
      <right style="hair">
        <color theme="3" tint="-0.249977111117893"/>
      </right>
      <top/>
      <bottom/>
      <diagonal/>
    </border>
    <border>
      <left/>
      <right style="hair">
        <color rgb="FF000000"/>
      </right>
      <top/>
      <bottom style="hair">
        <color rgb="FF000000"/>
      </bottom>
      <diagonal/>
    </border>
  </borders>
  <cellStyleXfs count="431">
    <xf numFmtId="0" fontId="0" fillId="0" borderId="0"/>
    <xf numFmtId="164"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7" fillId="0" borderId="0"/>
    <xf numFmtId="0" fontId="12"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7" fillId="0" borderId="59" applyNumberFormat="0" applyFill="0" applyAlignment="0" applyProtection="0"/>
    <xf numFmtId="0" fontId="38" fillId="0" borderId="60" applyNumberFormat="0" applyFill="0" applyAlignment="0" applyProtection="0"/>
    <xf numFmtId="0" fontId="39" fillId="0" borderId="61"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3" fillId="23" borderId="62" applyNumberFormat="0" applyAlignment="0" applyProtection="0"/>
    <xf numFmtId="0" fontId="44" fillId="24" borderId="63" applyNumberFormat="0" applyAlignment="0" applyProtection="0"/>
    <xf numFmtId="0" fontId="45" fillId="24" borderId="62" applyNumberFormat="0" applyAlignment="0" applyProtection="0"/>
    <xf numFmtId="0" fontId="46" fillId="0" borderId="64" applyNumberFormat="0" applyFill="0" applyAlignment="0" applyProtection="0"/>
    <xf numFmtId="0" fontId="47" fillId="25" borderId="6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7" applyNumberFormat="0" applyFill="0" applyAlignment="0" applyProtection="0"/>
    <xf numFmtId="0" fontId="5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51" fillId="50" borderId="0" applyNumberFormat="0" applyBorder="0" applyAlignment="0" applyProtection="0"/>
    <xf numFmtId="0" fontId="4" fillId="0" borderId="0"/>
    <xf numFmtId="0" fontId="4" fillId="0" borderId="0"/>
    <xf numFmtId="0" fontId="4" fillId="0" borderId="0"/>
    <xf numFmtId="0" fontId="4" fillId="26" borderId="66" applyNumberFormat="0" applyFont="0" applyAlignment="0" applyProtection="0"/>
    <xf numFmtId="0" fontId="4" fillId="0" borderId="0"/>
    <xf numFmtId="0" fontId="4" fillId="26" borderId="66" applyNumberFormat="0" applyFont="0" applyAlignment="0" applyProtection="0"/>
    <xf numFmtId="0" fontId="4" fillId="0" borderId="0"/>
    <xf numFmtId="0" fontId="4" fillId="0" borderId="0"/>
    <xf numFmtId="0" fontId="4" fillId="26" borderId="66" applyNumberFormat="0" applyFont="0" applyAlignment="0" applyProtection="0"/>
    <xf numFmtId="0" fontId="4" fillId="26" borderId="66" applyNumberFormat="0" applyFont="0" applyAlignment="0" applyProtection="0"/>
    <xf numFmtId="0" fontId="4" fillId="26" borderId="66" applyNumberFormat="0" applyFont="0" applyAlignment="0" applyProtection="0"/>
    <xf numFmtId="0" fontId="4" fillId="26" borderId="66" applyNumberFormat="0" applyFont="0" applyAlignment="0" applyProtection="0"/>
    <xf numFmtId="0" fontId="4" fillId="26" borderId="66" applyNumberFormat="0" applyFont="0" applyAlignment="0" applyProtection="0"/>
    <xf numFmtId="0" fontId="4" fillId="26" borderId="66" applyNumberFormat="0" applyFont="0" applyAlignment="0" applyProtection="0"/>
    <xf numFmtId="0" fontId="52" fillId="0" borderId="0" applyNumberFormat="0" applyFill="0" applyBorder="0" applyProtection="0"/>
    <xf numFmtId="9" fontId="5" fillId="0" borderId="0" applyFont="0" applyFill="0" applyBorder="0" applyAlignment="0" applyProtection="0"/>
    <xf numFmtId="0" fontId="3" fillId="0" borderId="0"/>
    <xf numFmtId="0" fontId="3" fillId="26" borderId="66" applyNumberFormat="0" applyFont="0" applyAlignment="0" applyProtection="0"/>
    <xf numFmtId="0" fontId="3" fillId="0" borderId="0"/>
    <xf numFmtId="0" fontId="3" fillId="29"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6" borderId="66" applyNumberFormat="0" applyFont="0" applyAlignment="0" applyProtection="0"/>
    <xf numFmtId="0" fontId="3" fillId="48" borderId="0" applyNumberFormat="0" applyBorder="0" applyAlignment="0" applyProtection="0"/>
    <xf numFmtId="0" fontId="3" fillId="49"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2" fillId="0" borderId="0"/>
    <xf numFmtId="0" fontId="2" fillId="26" borderId="66" applyNumberFormat="0" applyFont="0" applyAlignment="0" applyProtection="0"/>
    <xf numFmtId="0" fontId="2" fillId="26" borderId="66" applyNumberFormat="0" applyFont="0" applyAlignment="0" applyProtection="0"/>
    <xf numFmtId="0" fontId="2" fillId="29"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6" borderId="66" applyNumberFormat="0" applyFont="0" applyAlignment="0" applyProtection="0"/>
    <xf numFmtId="0" fontId="2" fillId="36"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0" borderId="0"/>
    <xf numFmtId="0" fontId="2" fillId="26" borderId="66" applyNumberFormat="0" applyFont="0" applyAlignment="0" applyProtection="0"/>
    <xf numFmtId="0" fontId="2" fillId="48" borderId="0" applyNumberFormat="0" applyBorder="0" applyAlignment="0" applyProtection="0"/>
    <xf numFmtId="0" fontId="2" fillId="4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3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 fillId="0" borderId="0"/>
  </cellStyleXfs>
  <cellXfs count="300">
    <xf numFmtId="0" fontId="0" fillId="0" borderId="0" xfId="0"/>
    <xf numFmtId="0" fontId="6" fillId="0" borderId="0" xfId="0" applyFont="1"/>
    <xf numFmtId="166" fontId="6" fillId="0" borderId="0" xfId="0" applyNumberFormat="1" applyFont="1"/>
    <xf numFmtId="0" fontId="6" fillId="0" borderId="0" xfId="16" applyFont="1"/>
    <xf numFmtId="0" fontId="16" fillId="11" borderId="0" xfId="16" applyFont="1" applyFill="1" applyAlignment="1">
      <alignment horizontal="center" vertical="center"/>
    </xf>
    <xf numFmtId="0" fontId="17" fillId="0" borderId="0" xfId="16" applyFont="1" applyAlignment="1">
      <alignment vertical="center"/>
    </xf>
    <xf numFmtId="0" fontId="18" fillId="0" borderId="0" xfId="16" applyFont="1" applyAlignment="1">
      <alignment vertical="center" wrapText="1"/>
    </xf>
    <xf numFmtId="0" fontId="18" fillId="0" borderId="0" xfId="16" applyFont="1" applyAlignment="1">
      <alignment vertical="center"/>
    </xf>
    <xf numFmtId="0" fontId="6" fillId="0" borderId="0" xfId="16" applyFont="1" applyAlignment="1">
      <alignment vertical="center" wrapText="1"/>
    </xf>
    <xf numFmtId="0" fontId="6" fillId="0" borderId="0" xfId="16" applyFont="1" applyAlignment="1">
      <alignment vertical="center"/>
    </xf>
    <xf numFmtId="0" fontId="19" fillId="0" borderId="0" xfId="112" applyFont="1" applyAlignment="1">
      <alignment horizontal="center" vertical="center" wrapText="1"/>
    </xf>
    <xf numFmtId="0" fontId="10" fillId="0" borderId="0" xfId="112" applyAlignment="1">
      <alignment horizontal="center" vertical="center" wrapText="1"/>
    </xf>
    <xf numFmtId="0" fontId="6" fillId="0" borderId="0" xfId="16" applyFont="1" applyAlignment="1">
      <alignment horizontal="center" vertical="center"/>
    </xf>
    <xf numFmtId="0" fontId="8" fillId="0" borderId="0" xfId="16" applyFont="1" applyAlignment="1">
      <alignment vertical="center"/>
    </xf>
    <xf numFmtId="0" fontId="9" fillId="16" borderId="0" xfId="0" applyFont="1" applyFill="1" applyAlignment="1">
      <alignment horizontal="center"/>
    </xf>
    <xf numFmtId="0" fontId="9" fillId="16" borderId="0" xfId="0" applyFont="1" applyFill="1"/>
    <xf numFmtId="167" fontId="6" fillId="0" borderId="0" xfId="0" applyNumberFormat="1" applyFont="1"/>
    <xf numFmtId="9" fontId="6" fillId="0" borderId="0" xfId="0" applyNumberFormat="1" applyFont="1"/>
    <xf numFmtId="0" fontId="15" fillId="0" borderId="0" xfId="0" applyFont="1"/>
    <xf numFmtId="0" fontId="15" fillId="0" borderId="0" xfId="0" applyFont="1" applyAlignment="1">
      <alignment horizontal="center" vertical="top" wrapText="1"/>
    </xf>
    <xf numFmtId="0" fontId="22" fillId="0" borderId="0" xfId="0" applyFont="1"/>
    <xf numFmtId="0" fontId="23" fillId="0" borderId="0" xfId="0" applyFont="1"/>
    <xf numFmtId="166" fontId="15" fillId="0" borderId="0" xfId="0" applyNumberFormat="1" applyFont="1"/>
    <xf numFmtId="1" fontId="15" fillId="0" borderId="0" xfId="0" applyNumberFormat="1" applyFont="1"/>
    <xf numFmtId="0" fontId="14" fillId="0" borderId="0" xfId="0" applyFont="1"/>
    <xf numFmtId="0" fontId="14" fillId="0" borderId="0" xfId="0" applyFont="1" applyAlignment="1">
      <alignment horizontal="center" vertical="top" wrapText="1"/>
    </xf>
    <xf numFmtId="166" fontId="14" fillId="0" borderId="0" xfId="0" applyNumberFormat="1" applyFont="1"/>
    <xf numFmtId="165" fontId="14" fillId="0" borderId="0" xfId="0" applyNumberFormat="1" applyFont="1"/>
    <xf numFmtId="0" fontId="26" fillId="0" borderId="0" xfId="0" applyFont="1"/>
    <xf numFmtId="1" fontId="14" fillId="0" borderId="0" xfId="0" applyNumberFormat="1" applyFont="1"/>
    <xf numFmtId="9" fontId="14" fillId="0" borderId="0" xfId="0" applyNumberFormat="1" applyFont="1"/>
    <xf numFmtId="0" fontId="26" fillId="0" borderId="0" xfId="16" applyFont="1"/>
    <xf numFmtId="3" fontId="14" fillId="0" borderId="0" xfId="0" applyNumberFormat="1" applyFont="1"/>
    <xf numFmtId="3" fontId="26" fillId="0" borderId="0" xfId="16" applyNumberFormat="1" applyFont="1"/>
    <xf numFmtId="0" fontId="27" fillId="0" borderId="0" xfId="0" applyFont="1" applyFill="1" applyBorder="1" applyAlignment="1" applyProtection="1">
      <alignment horizontal="center"/>
    </xf>
    <xf numFmtId="0" fontId="28" fillId="0" borderId="0" xfId="0" applyFont="1" applyFill="1" applyBorder="1" applyProtection="1"/>
    <xf numFmtId="0" fontId="28" fillId="0" borderId="3" xfId="0" applyFont="1" applyFill="1" applyBorder="1" applyProtection="1"/>
    <xf numFmtId="0" fontId="28" fillId="0" borderId="0" xfId="0" applyFont="1" applyFill="1"/>
    <xf numFmtId="0" fontId="14" fillId="0" borderId="6" xfId="0" applyFont="1" applyFill="1" applyBorder="1" applyProtection="1"/>
    <xf numFmtId="0" fontId="28" fillId="0" borderId="6" xfId="0" applyFont="1" applyFill="1" applyBorder="1" applyProtection="1"/>
    <xf numFmtId="0" fontId="28" fillId="0" borderId="8" xfId="0" applyFont="1" applyFill="1" applyBorder="1" applyProtection="1"/>
    <xf numFmtId="0" fontId="29" fillId="0" borderId="30" xfId="0" applyFont="1" applyFill="1" applyBorder="1" applyAlignment="1" applyProtection="1">
      <alignment horizontal="center" vertical="top" wrapText="1"/>
    </xf>
    <xf numFmtId="3" fontId="28" fillId="0" borderId="0" xfId="1" applyNumberFormat="1" applyFont="1" applyFill="1" applyBorder="1" applyAlignment="1">
      <alignment horizontal="right" vertical="center"/>
    </xf>
    <xf numFmtId="166" fontId="28" fillId="0" borderId="0" xfId="0" applyNumberFormat="1" applyFont="1" applyFill="1"/>
    <xf numFmtId="3" fontId="28" fillId="0" borderId="0" xfId="0" applyNumberFormat="1" applyFont="1" applyFill="1"/>
    <xf numFmtId="14" fontId="26" fillId="0" borderId="0" xfId="0" applyNumberFormat="1" applyFont="1" applyBorder="1" applyAlignment="1">
      <alignment horizontal="left" wrapText="1"/>
    </xf>
    <xf numFmtId="165" fontId="15" fillId="0" borderId="0" xfId="0" applyNumberFormat="1" applyFont="1"/>
    <xf numFmtId="0" fontId="30" fillId="0" borderId="0" xfId="0" applyFont="1"/>
    <xf numFmtId="0" fontId="30" fillId="0" borderId="0" xfId="0" applyFont="1" applyAlignment="1">
      <alignment horizontal="center" vertical="center" wrapText="1"/>
    </xf>
    <xf numFmtId="0" fontId="32" fillId="0" borderId="30" xfId="0" applyFont="1" applyFill="1" applyBorder="1" applyAlignment="1">
      <alignment horizontal="center" vertical="center" wrapText="1"/>
    </xf>
    <xf numFmtId="0" fontId="33" fillId="0" borderId="0" xfId="0" applyFont="1"/>
    <xf numFmtId="166" fontId="30" fillId="0" borderId="0" xfId="0" applyNumberFormat="1" applyFont="1"/>
    <xf numFmtId="165" fontId="30" fillId="0" borderId="0" xfId="0" applyNumberFormat="1" applyFont="1"/>
    <xf numFmtId="2" fontId="30" fillId="0" borderId="0" xfId="0" applyNumberFormat="1" applyFont="1"/>
    <xf numFmtId="165" fontId="28" fillId="0" borderId="0" xfId="0" applyNumberFormat="1" applyFont="1"/>
    <xf numFmtId="3" fontId="28" fillId="0" borderId="0" xfId="0" applyNumberFormat="1" applyFont="1"/>
    <xf numFmtId="0" fontId="14" fillId="0" borderId="0" xfId="0" applyFont="1" applyAlignment="1">
      <alignment vertical="top" wrapText="1"/>
    </xf>
    <xf numFmtId="0" fontId="25" fillId="0" borderId="24" xfId="0" applyFont="1" applyBorder="1" applyAlignment="1">
      <alignment horizontal="center" vertical="top" wrapText="1"/>
    </xf>
    <xf numFmtId="0" fontId="14" fillId="0" borderId="0" xfId="16" applyFont="1"/>
    <xf numFmtId="0" fontId="25" fillId="0" borderId="45" xfId="16" applyFont="1" applyBorder="1" applyAlignment="1">
      <alignment horizontal="center" vertical="top" wrapText="1"/>
    </xf>
    <xf numFmtId="0" fontId="25" fillId="0" borderId="50" xfId="16" applyFont="1" applyBorder="1" applyAlignment="1">
      <alignment horizontal="center" vertical="top" wrapText="1"/>
    </xf>
    <xf numFmtId="0" fontId="14" fillId="0" borderId="0" xfId="0" applyFont="1" applyAlignment="1">
      <alignment wrapText="1"/>
    </xf>
    <xf numFmtId="3" fontId="33" fillId="0" borderId="0" xfId="0" applyNumberFormat="1" applyFont="1"/>
    <xf numFmtId="49" fontId="14" fillId="5" borderId="0" xfId="0" applyNumberFormat="1" applyFont="1" applyFill="1" applyAlignment="1">
      <alignment vertical="top"/>
    </xf>
    <xf numFmtId="0" fontId="27" fillId="0" borderId="0" xfId="0" applyFont="1"/>
    <xf numFmtId="0" fontId="24" fillId="0" borderId="0" xfId="0" applyFont="1"/>
    <xf numFmtId="0" fontId="35" fillId="0" borderId="0" xfId="0" applyFont="1"/>
    <xf numFmtId="0" fontId="24" fillId="0" borderId="0" xfId="16" applyFont="1"/>
    <xf numFmtId="0" fontId="13" fillId="0" borderId="0" xfId="0" applyFont="1"/>
    <xf numFmtId="0" fontId="15" fillId="0" borderId="0" xfId="0" applyFont="1" applyAlignment="1">
      <alignment wrapText="1"/>
    </xf>
    <xf numFmtId="166" fontId="6" fillId="0" borderId="0" xfId="282" applyNumberFormat="1" applyFont="1"/>
    <xf numFmtId="3" fontId="15" fillId="0" borderId="0" xfId="0" applyNumberFormat="1" applyFont="1"/>
    <xf numFmtId="1" fontId="26" fillId="0" borderId="0" xfId="0" applyNumberFormat="1" applyFont="1"/>
    <xf numFmtId="9" fontId="14" fillId="0" borderId="0" xfId="282" applyFont="1"/>
    <xf numFmtId="22" fontId="14" fillId="0" borderId="0" xfId="0" applyNumberFormat="1" applyFont="1"/>
    <xf numFmtId="22" fontId="24" fillId="0" borderId="0" xfId="0" applyNumberFormat="1" applyFont="1"/>
    <xf numFmtId="22" fontId="13" fillId="0" borderId="0" xfId="0" applyNumberFormat="1" applyFont="1"/>
    <xf numFmtId="0" fontId="34" fillId="0" borderId="0" xfId="0" applyFont="1"/>
    <xf numFmtId="22" fontId="24" fillId="0" borderId="0" xfId="16" applyNumberFormat="1" applyFont="1"/>
    <xf numFmtId="3" fontId="6" fillId="0" borderId="0" xfId="0" applyNumberFormat="1" applyFont="1"/>
    <xf numFmtId="0" fontId="2" fillId="0" borderId="0" xfId="0" applyFont="1"/>
    <xf numFmtId="0" fontId="53" fillId="0" borderId="0" xfId="16" applyFont="1"/>
    <xf numFmtId="3" fontId="54" fillId="0" borderId="0" xfId="0" applyNumberFormat="1" applyFont="1"/>
    <xf numFmtId="0" fontId="54" fillId="0" borderId="0" xfId="0" applyFont="1"/>
    <xf numFmtId="3" fontId="55" fillId="52" borderId="0" xfId="0" applyNumberFormat="1" applyFont="1" applyFill="1" applyAlignment="1">
      <alignment horizontal="right"/>
    </xf>
    <xf numFmtId="0" fontId="14" fillId="0" borderId="0" xfId="0" applyFont="1" applyFill="1"/>
    <xf numFmtId="166" fontId="56" fillId="0" borderId="0" xfId="0" applyNumberFormat="1" applyFont="1"/>
    <xf numFmtId="0" fontId="6" fillId="53" borderId="0" xfId="16" applyFont="1" applyFill="1" applyAlignment="1">
      <alignment vertical="center"/>
    </xf>
    <xf numFmtId="0" fontId="6" fillId="53" borderId="0" xfId="16" applyFont="1" applyFill="1" applyAlignment="1">
      <alignment horizontal="center" vertical="center"/>
    </xf>
    <xf numFmtId="0" fontId="57" fillId="53" borderId="0" xfId="16" applyFont="1" applyFill="1" applyAlignment="1">
      <alignment vertical="center"/>
    </xf>
    <xf numFmtId="17" fontId="57" fillId="53" borderId="0" xfId="16" applyNumberFormat="1" applyFont="1" applyFill="1" applyAlignment="1">
      <alignment vertical="center"/>
    </xf>
    <xf numFmtId="0" fontId="0" fillId="0" borderId="0" xfId="0" applyAlignment="1">
      <alignment horizontal="center" vertical="top" wrapText="1"/>
    </xf>
    <xf numFmtId="0" fontId="0" fillId="5" borderId="0" xfId="0" applyFill="1" applyAlignment="1">
      <alignment horizontal="center" vertical="top" wrapText="1"/>
    </xf>
    <xf numFmtId="9" fontId="24" fillId="0" borderId="0" xfId="282" applyFont="1" applyFill="1" applyAlignment="1"/>
    <xf numFmtId="0" fontId="1" fillId="0" borderId="0" xfId="430" applyAlignment="1" applyProtection="1">
      <alignment horizontal="right"/>
      <protection locked="0"/>
    </xf>
    <xf numFmtId="0" fontId="59" fillId="0" borderId="0" xfId="0" applyFont="1" applyAlignment="1">
      <alignment horizontal="right"/>
    </xf>
    <xf numFmtId="0" fontId="60" fillId="0" borderId="0" xfId="0" applyFont="1"/>
    <xf numFmtId="0" fontId="0" fillId="54" borderId="0" xfId="0" applyFill="1"/>
    <xf numFmtId="0" fontId="19" fillId="0" borderId="0" xfId="112" applyFont="1" applyAlignment="1">
      <alignment horizontal="center" vertical="center"/>
    </xf>
    <xf numFmtId="17" fontId="9" fillId="0" borderId="0" xfId="16" applyNumberFormat="1" applyFont="1"/>
    <xf numFmtId="9" fontId="62" fillId="0" borderId="0" xfId="0" applyNumberFormat="1" applyFont="1"/>
    <xf numFmtId="0" fontId="6" fillId="0" borderId="0" xfId="16" applyFont="1" applyAlignment="1">
      <alignment horizontal="left" vertical="center" wrapText="1"/>
    </xf>
    <xf numFmtId="0" fontId="10" fillId="0" borderId="0" xfId="112" applyAlignment="1">
      <alignment horizontal="center" vertical="center"/>
    </xf>
    <xf numFmtId="0" fontId="26" fillId="0" borderId="0" xfId="0" applyNumberFormat="1" applyFont="1" applyAlignment="1" applyProtection="1">
      <alignment horizontal="left"/>
      <protection locked="0"/>
    </xf>
    <xf numFmtId="17" fontId="67" fillId="0" borderId="0" xfId="16" applyNumberFormat="1" applyFont="1" applyFill="1" applyBorder="1"/>
    <xf numFmtId="166" fontId="68" fillId="0" borderId="0" xfId="0" applyNumberFormat="1" applyFont="1" applyFill="1" applyBorder="1"/>
    <xf numFmtId="9" fontId="68" fillId="0" borderId="0" xfId="0" applyNumberFormat="1" applyFont="1" applyFill="1" applyBorder="1"/>
    <xf numFmtId="166" fontId="68" fillId="0" borderId="0" xfId="282" applyNumberFormat="1" applyFont="1" applyFill="1" applyBorder="1"/>
    <xf numFmtId="0" fontId="68" fillId="0" borderId="0" xfId="0" applyFont="1" applyFill="1" applyBorder="1"/>
    <xf numFmtId="17" fontId="67" fillId="0" borderId="0" xfId="0" applyNumberFormat="1" applyFont="1" applyFill="1" applyBorder="1"/>
    <xf numFmtId="0" fontId="33" fillId="0" borderId="0" xfId="0" applyFont="1" applyFill="1" applyBorder="1"/>
    <xf numFmtId="3" fontId="30" fillId="0" borderId="0" xfId="0" applyNumberFormat="1" applyFont="1" applyFill="1" applyBorder="1"/>
    <xf numFmtId="0" fontId="30" fillId="0" borderId="0" xfId="0" applyFont="1" applyFill="1" applyBorder="1"/>
    <xf numFmtId="166" fontId="30" fillId="0" borderId="0" xfId="0" applyNumberFormat="1" applyFont="1" applyFill="1" applyBorder="1"/>
    <xf numFmtId="1" fontId="30" fillId="0" borderId="0" xfId="0" applyNumberFormat="1" applyFont="1" applyFill="1" applyBorder="1"/>
    <xf numFmtId="14" fontId="33" fillId="0" borderId="0" xfId="0" applyNumberFormat="1" applyFont="1" applyFill="1" applyBorder="1" applyAlignment="1">
      <alignment horizontal="left" wrapText="1"/>
    </xf>
    <xf numFmtId="0" fontId="28" fillId="0" borderId="0" xfId="0" applyFont="1" applyFill="1" applyBorder="1"/>
    <xf numFmtId="166" fontId="28" fillId="0" borderId="0" xfId="0" applyNumberFormat="1" applyFont="1" applyFill="1" applyBorder="1"/>
    <xf numFmtId="165" fontId="30" fillId="0" borderId="0" xfId="0" applyNumberFormat="1" applyFont="1" applyFill="1" applyBorder="1"/>
    <xf numFmtId="9" fontId="30" fillId="0" borderId="0" xfId="282" applyFont="1" applyFill="1" applyBorder="1"/>
    <xf numFmtId="9" fontId="30" fillId="0" borderId="0" xfId="0" applyNumberFormat="1" applyFont="1" applyFill="1" applyBorder="1"/>
    <xf numFmtId="3" fontId="33" fillId="0" borderId="0" xfId="16" applyNumberFormat="1" applyFont="1" applyFill="1" applyBorder="1"/>
    <xf numFmtId="0" fontId="33" fillId="0" borderId="0" xfId="16" applyFont="1" applyFill="1" applyBorder="1"/>
    <xf numFmtId="0" fontId="30" fillId="0" borderId="0" xfId="0" applyFont="1" applyFill="1" applyBorder="1" applyAlignment="1">
      <alignment wrapText="1"/>
    </xf>
    <xf numFmtId="0" fontId="30" fillId="0" borderId="0" xfId="16" applyFont="1" applyFill="1" applyBorder="1"/>
    <xf numFmtId="0" fontId="17" fillId="0" borderId="0" xfId="16" applyFont="1" applyFill="1" applyAlignment="1">
      <alignment vertical="center"/>
    </xf>
    <xf numFmtId="0" fontId="6" fillId="0" borderId="0" xfId="16" applyFont="1" applyFill="1" applyAlignment="1">
      <alignment vertical="center" wrapText="1"/>
    </xf>
    <xf numFmtId="0" fontId="6" fillId="0" borderId="0" xfId="16" applyFont="1" applyFill="1" applyAlignment="1">
      <alignment vertical="center"/>
    </xf>
    <xf numFmtId="0" fontId="61" fillId="0" borderId="0" xfId="16" applyFont="1" applyFill="1"/>
    <xf numFmtId="0" fontId="10" fillId="0" borderId="0" xfId="112" applyFill="1" applyAlignment="1">
      <alignment horizontal="center" vertical="center"/>
    </xf>
    <xf numFmtId="0" fontId="63" fillId="55" borderId="0" xfId="0" applyFont="1" applyFill="1" applyAlignment="1">
      <alignment horizontal="center" vertical="center"/>
    </xf>
    <xf numFmtId="0" fontId="66" fillId="15" borderId="0" xfId="0" applyFont="1" applyFill="1" applyAlignment="1">
      <alignment horizontal="center" vertical="center"/>
    </xf>
    <xf numFmtId="0" fontId="6" fillId="0" borderId="0" xfId="0" applyFont="1" applyBorder="1" applyAlignment="1">
      <alignment horizontal="left" vertical="center" wrapText="1"/>
    </xf>
    <xf numFmtId="0" fontId="66" fillId="56" borderId="0" xfId="0" applyFont="1" applyFill="1" applyAlignment="1">
      <alignment horizontal="center" vertical="center"/>
    </xf>
    <xf numFmtId="0" fontId="6" fillId="0" borderId="0" xfId="0" applyFont="1" applyAlignment="1">
      <alignment horizontal="left" vertical="center" wrapText="1"/>
    </xf>
    <xf numFmtId="0" fontId="5" fillId="15" borderId="0" xfId="0" applyFont="1" applyFill="1" applyAlignment="1">
      <alignment horizontal="left" vertical="center" wrapText="1"/>
    </xf>
    <xf numFmtId="0" fontId="17" fillId="0" borderId="0" xfId="16" applyFont="1" applyAlignment="1">
      <alignment horizontal="left" vertical="center"/>
    </xf>
    <xf numFmtId="0" fontId="18" fillId="0" borderId="0" xfId="16" applyFont="1" applyAlignment="1">
      <alignment horizontal="left" vertical="center" wrapText="1"/>
    </xf>
    <xf numFmtId="0" fontId="6" fillId="0" borderId="0" xfId="16" applyFont="1" applyAlignment="1">
      <alignment horizontal="left" vertical="center" wrapText="1"/>
    </xf>
    <xf numFmtId="0" fontId="10" fillId="0" borderId="0" xfId="112" applyAlignment="1">
      <alignment horizontal="center" vertical="center"/>
    </xf>
    <xf numFmtId="0" fontId="6" fillId="0" borderId="0" xfId="16" applyFont="1" applyAlignment="1">
      <alignment horizontal="center" vertical="center" wrapText="1"/>
    </xf>
    <xf numFmtId="0" fontId="6" fillId="0" borderId="0" xfId="16" applyFont="1" applyAlignment="1">
      <alignment horizontal="center" vertical="center"/>
    </xf>
    <xf numFmtId="0" fontId="18" fillId="0" borderId="0" xfId="16" applyFont="1" applyAlignment="1">
      <alignment horizontal="center" vertical="center" wrapText="1"/>
    </xf>
    <xf numFmtId="0" fontId="6" fillId="0" borderId="0" xfId="16" applyFont="1" applyAlignment="1">
      <alignment horizontal="left" vertical="center"/>
    </xf>
    <xf numFmtId="0" fontId="21" fillId="17" borderId="0" xfId="0" applyFont="1" applyFill="1" applyAlignment="1">
      <alignment horizontal="center"/>
    </xf>
    <xf numFmtId="0" fontId="8" fillId="18" borderId="0" xfId="0" applyFont="1" applyFill="1" applyAlignment="1">
      <alignment horizontal="center"/>
    </xf>
    <xf numFmtId="0" fontId="8" fillId="19" borderId="0" xfId="0" applyFont="1" applyFill="1" applyAlignment="1">
      <alignment horizontal="center"/>
    </xf>
    <xf numFmtId="0" fontId="21" fillId="5" borderId="0" xfId="0" applyFont="1" applyFill="1" applyAlignment="1">
      <alignment horizontal="center"/>
    </xf>
    <xf numFmtId="0" fontId="8" fillId="12" borderId="0" xfId="0" applyFont="1" applyFill="1" applyAlignment="1">
      <alignment horizontal="center"/>
    </xf>
    <xf numFmtId="0" fontId="8" fillId="13" borderId="0" xfId="0" applyFont="1" applyFill="1" applyAlignment="1">
      <alignment horizontal="center"/>
    </xf>
    <xf numFmtId="0" fontId="8" fillId="10" borderId="0" xfId="0" applyFont="1" applyFill="1" applyAlignment="1">
      <alignment horizontal="center"/>
    </xf>
    <xf numFmtId="0" fontId="8" fillId="14" borderId="0" xfId="0" applyFont="1" applyFill="1" applyAlignment="1">
      <alignment horizontal="center"/>
    </xf>
    <xf numFmtId="0" fontId="8" fillId="15" borderId="0" xfId="0" applyFont="1" applyFill="1" applyAlignment="1">
      <alignment horizontal="center"/>
    </xf>
    <xf numFmtId="0" fontId="8" fillId="6" borderId="0" xfId="0" applyFont="1" applyFill="1" applyAlignment="1">
      <alignment horizontal="center"/>
    </xf>
    <xf numFmtId="0" fontId="15" fillId="5" borderId="51" xfId="0" applyFont="1" applyFill="1" applyBorder="1" applyAlignment="1">
      <alignment horizontal="center" vertical="top" wrapText="1"/>
    </xf>
    <xf numFmtId="0" fontId="15" fillId="5" borderId="52" xfId="0" applyFont="1" applyFill="1" applyBorder="1" applyAlignment="1">
      <alignment horizontal="center" vertical="top" wrapText="1"/>
    </xf>
    <xf numFmtId="0" fontId="15" fillId="17" borderId="0" xfId="0" applyFont="1" applyFill="1" applyAlignment="1">
      <alignment horizontal="center"/>
    </xf>
    <xf numFmtId="0" fontId="15" fillId="3" borderId="51" xfId="0" applyFont="1" applyFill="1" applyBorder="1" applyAlignment="1">
      <alignment horizontal="center" vertical="top" wrapText="1"/>
    </xf>
    <xf numFmtId="0" fontId="15" fillId="3" borderId="52" xfId="0" applyFont="1" applyFill="1" applyBorder="1" applyAlignment="1">
      <alignment horizontal="center" vertical="top" wrapText="1"/>
    </xf>
    <xf numFmtId="0" fontId="13" fillId="6" borderId="0" xfId="0" applyFont="1" applyFill="1" applyAlignment="1">
      <alignment horizontal="center"/>
    </xf>
    <xf numFmtId="0" fontId="15" fillId="2" borderId="0" xfId="0" applyFont="1" applyFill="1" applyAlignment="1">
      <alignment horizontal="center" vertical="top"/>
    </xf>
    <xf numFmtId="2" fontId="15" fillId="3" borderId="51" xfId="0" applyNumberFormat="1" applyFont="1" applyFill="1" applyBorder="1" applyAlignment="1">
      <alignment horizontal="center" vertical="top"/>
    </xf>
    <xf numFmtId="2" fontId="15" fillId="3" borderId="52" xfId="0" applyNumberFormat="1" applyFont="1" applyFill="1" applyBorder="1" applyAlignment="1">
      <alignment horizontal="center" vertical="top"/>
    </xf>
    <xf numFmtId="0" fontId="58" fillId="0" borderId="56" xfId="0" applyFont="1" applyBorder="1" applyAlignment="1">
      <alignment horizontal="center" vertical="top" wrapText="1"/>
    </xf>
    <xf numFmtId="0" fontId="58" fillId="0" borderId="57" xfId="0" applyFont="1" applyBorder="1" applyAlignment="1">
      <alignment horizontal="center" vertical="top" wrapText="1"/>
    </xf>
    <xf numFmtId="0" fontId="58" fillId="0" borderId="58" xfId="0" applyFont="1" applyBorder="1" applyAlignment="1">
      <alignment horizontal="center" vertical="top" wrapText="1"/>
    </xf>
    <xf numFmtId="0" fontId="0" fillId="0" borderId="0" xfId="0" applyAlignment="1">
      <alignment horizontal="center" vertical="top" wrapText="1"/>
    </xf>
    <xf numFmtId="0" fontId="14" fillId="17" borderId="0" xfId="0" applyFont="1" applyFill="1" applyAlignment="1">
      <alignment horizontal="center"/>
    </xf>
    <xf numFmtId="0" fontId="0" fillId="6" borderId="0" xfId="0" applyFill="1" applyAlignment="1">
      <alignment horizontal="center"/>
    </xf>
    <xf numFmtId="0" fontId="0" fillId="2" borderId="0" xfId="0" applyFill="1" applyAlignment="1">
      <alignment horizontal="center" vertical="top" wrapText="1"/>
    </xf>
    <xf numFmtId="0" fontId="0" fillId="3" borderId="0" xfId="0" applyFill="1" applyAlignment="1">
      <alignment horizontal="center" vertical="top" wrapText="1"/>
    </xf>
    <xf numFmtId="0" fontId="0" fillId="5" borderId="0" xfId="0" applyFill="1" applyAlignment="1">
      <alignment horizontal="center" vertical="top" wrapText="1"/>
    </xf>
    <xf numFmtId="0" fontId="0" fillId="0" borderId="56" xfId="0" applyBorder="1" applyAlignment="1">
      <alignment horizontal="center" vertical="top" wrapText="1"/>
    </xf>
    <xf numFmtId="0" fontId="0" fillId="0" borderId="57" xfId="0" applyBorder="1" applyAlignment="1">
      <alignment horizontal="center" vertical="top" wrapText="1"/>
    </xf>
    <xf numFmtId="0" fontId="0" fillId="0" borderId="58" xfId="0" applyBorder="1" applyAlignment="1">
      <alignment horizontal="center" vertical="top" wrapText="1"/>
    </xf>
    <xf numFmtId="0" fontId="14" fillId="3" borderId="51" xfId="0" applyFont="1" applyFill="1" applyBorder="1" applyAlignment="1">
      <alignment horizontal="center" vertical="top" wrapText="1"/>
    </xf>
    <xf numFmtId="0" fontId="14" fillId="3" borderId="52" xfId="0" applyFont="1" applyFill="1" applyBorder="1" applyAlignment="1">
      <alignment horizontal="center" vertical="top" wrapText="1"/>
    </xf>
    <xf numFmtId="0" fontId="14" fillId="51" borderId="0" xfId="0" applyFont="1" applyFill="1" applyAlignment="1">
      <alignment horizontal="center" vertical="center"/>
    </xf>
    <xf numFmtId="0" fontId="24" fillId="6" borderId="0" xfId="0" applyFont="1" applyFill="1" applyAlignment="1">
      <alignment horizontal="center"/>
    </xf>
    <xf numFmtId="0" fontId="14" fillId="2" borderId="0" xfId="0" applyFont="1" applyFill="1" applyAlignment="1">
      <alignment horizontal="center" vertical="top"/>
    </xf>
    <xf numFmtId="0" fontId="14" fillId="2" borderId="0" xfId="0" applyFont="1" applyFill="1" applyAlignment="1">
      <alignment horizontal="center" vertical="top" wrapText="1"/>
    </xf>
    <xf numFmtId="22" fontId="14" fillId="2" borderId="0" xfId="0" applyNumberFormat="1" applyFont="1" applyFill="1" applyAlignment="1">
      <alignment horizontal="center" vertical="top"/>
    </xf>
    <xf numFmtId="0" fontId="14" fillId="3" borderId="30" xfId="0" applyFont="1" applyFill="1" applyBorder="1" applyAlignment="1">
      <alignment horizontal="center" vertical="top"/>
    </xf>
    <xf numFmtId="0" fontId="14" fillId="3" borderId="31" xfId="0" applyFont="1" applyFill="1" applyBorder="1" applyAlignment="1">
      <alignment horizontal="center" vertical="top"/>
    </xf>
    <xf numFmtId="0" fontId="25" fillId="0" borderId="40" xfId="0" applyFont="1" applyBorder="1" applyAlignment="1">
      <alignment horizontal="center"/>
    </xf>
    <xf numFmtId="0" fontId="25" fillId="0" borderId="41" xfId="0" applyFont="1" applyBorder="1" applyAlignment="1">
      <alignment horizontal="center"/>
    </xf>
    <xf numFmtId="0" fontId="25" fillId="0" borderId="42" xfId="0" applyFont="1" applyBorder="1" applyAlignment="1">
      <alignment horizontal="center"/>
    </xf>
    <xf numFmtId="22" fontId="14" fillId="3" borderId="30" xfId="0" applyNumberFormat="1" applyFont="1" applyFill="1" applyBorder="1" applyAlignment="1">
      <alignment horizontal="center" vertical="top" wrapText="1"/>
    </xf>
    <xf numFmtId="22" fontId="14" fillId="3" borderId="31" xfId="0" applyNumberFormat="1" applyFont="1" applyFill="1" applyBorder="1" applyAlignment="1">
      <alignment horizontal="center" vertical="top" wrapText="1"/>
    </xf>
    <xf numFmtId="22" fontId="25" fillId="0" borderId="30" xfId="0" applyNumberFormat="1" applyFont="1" applyBorder="1" applyAlignment="1">
      <alignment horizontal="center" vertical="top"/>
    </xf>
    <xf numFmtId="22" fontId="25" fillId="0" borderId="31" xfId="0" applyNumberFormat="1" applyFont="1" applyBorder="1" applyAlignment="1">
      <alignment horizontal="center" vertical="top"/>
    </xf>
    <xf numFmtId="22" fontId="25" fillId="0" borderId="30" xfId="0" applyNumberFormat="1" applyFont="1" applyBorder="1" applyAlignment="1">
      <alignment horizontal="center" vertical="top" wrapText="1"/>
    </xf>
    <xf numFmtId="22" fontId="25" fillId="0" borderId="31" xfId="0" applyNumberFormat="1" applyFont="1" applyBorder="1" applyAlignment="1">
      <alignment horizontal="center" vertical="top" wrapText="1"/>
    </xf>
    <xf numFmtId="0" fontId="14" fillId="5" borderId="30" xfId="0" applyFont="1" applyFill="1" applyBorder="1" applyAlignment="1">
      <alignment horizontal="center" vertical="top" wrapText="1"/>
    </xf>
    <xf numFmtId="0" fontId="14" fillId="5" borderId="31" xfId="0" applyFont="1" applyFill="1" applyBorder="1" applyAlignment="1">
      <alignment horizontal="center" vertical="top" wrapText="1"/>
    </xf>
    <xf numFmtId="0" fontId="14" fillId="5" borderId="71" xfId="0" applyFont="1" applyFill="1" applyBorder="1" applyAlignment="1">
      <alignment horizontal="center" vertical="top" wrapText="1"/>
    </xf>
    <xf numFmtId="0" fontId="14" fillId="5" borderId="72" xfId="0" applyFont="1" applyFill="1" applyBorder="1" applyAlignment="1">
      <alignment horizontal="center" vertical="top" wrapText="1"/>
    </xf>
    <xf numFmtId="0" fontId="14" fillId="3" borderId="24" xfId="0" applyFont="1" applyFill="1" applyBorder="1" applyAlignment="1">
      <alignment horizontal="center" vertical="top" wrapText="1"/>
    </xf>
    <xf numFmtId="0" fontId="14" fillId="3" borderId="32" xfId="0" applyFont="1" applyFill="1" applyBorder="1" applyAlignment="1">
      <alignment horizontal="center" vertical="top" wrapText="1"/>
    </xf>
    <xf numFmtId="0" fontId="14" fillId="0" borderId="24" xfId="0" applyFont="1" applyBorder="1" applyAlignment="1">
      <alignment horizontal="center" vertical="top" wrapText="1"/>
    </xf>
    <xf numFmtId="0" fontId="14" fillId="0" borderId="32" xfId="0" applyFont="1" applyBorder="1" applyAlignment="1">
      <alignment horizontal="center" vertical="top" wrapText="1"/>
    </xf>
    <xf numFmtId="0" fontId="25" fillId="0" borderId="70" xfId="0" applyFont="1" applyBorder="1" applyAlignment="1">
      <alignment horizontal="center"/>
    </xf>
    <xf numFmtId="0" fontId="25" fillId="0" borderId="68" xfId="0" applyFont="1" applyBorder="1" applyAlignment="1">
      <alignment horizontal="center"/>
    </xf>
    <xf numFmtId="0" fontId="25" fillId="0" borderId="6" xfId="0" applyFont="1" applyBorder="1" applyAlignment="1">
      <alignment horizontal="center"/>
    </xf>
    <xf numFmtId="0" fontId="25" fillId="0" borderId="69" xfId="0" applyFont="1" applyBorder="1" applyAlignment="1">
      <alignment horizontal="center"/>
    </xf>
    <xf numFmtId="0" fontId="14" fillId="5" borderId="24" xfId="0" applyFont="1" applyFill="1" applyBorder="1" applyAlignment="1">
      <alignment horizontal="center" vertical="top" wrapText="1"/>
    </xf>
    <xf numFmtId="0" fontId="14" fillId="5" borderId="32" xfId="0" applyFont="1" applyFill="1" applyBorder="1" applyAlignment="1">
      <alignment horizontal="center" vertical="top" wrapText="1"/>
    </xf>
    <xf numFmtId="0" fontId="25" fillId="0" borderId="30" xfId="0" applyFont="1" applyBorder="1" applyAlignment="1">
      <alignment horizontal="center" vertical="top" wrapText="1"/>
    </xf>
    <xf numFmtId="0" fontId="25" fillId="0" borderId="31" xfId="0" applyFont="1" applyBorder="1" applyAlignment="1">
      <alignment horizontal="center" vertical="top" wrapText="1"/>
    </xf>
    <xf numFmtId="0" fontId="25" fillId="0" borderId="43" xfId="0" applyFont="1" applyBorder="1" applyAlignment="1">
      <alignment horizontal="center" vertical="top" wrapText="1"/>
    </xf>
    <xf numFmtId="0" fontId="25" fillId="0" borderId="44" xfId="0" applyFont="1" applyBorder="1" applyAlignment="1">
      <alignment horizontal="center" vertical="top" wrapText="1"/>
    </xf>
    <xf numFmtId="0" fontId="14" fillId="5" borderId="22" xfId="0" applyFont="1" applyFill="1" applyBorder="1" applyAlignment="1">
      <alignment horizontal="center" vertical="top" wrapText="1"/>
    </xf>
    <xf numFmtId="0" fontId="14" fillId="5" borderId="23" xfId="0" applyFont="1" applyFill="1" applyBorder="1" applyAlignment="1">
      <alignment horizontal="center" vertical="top" wrapText="1"/>
    </xf>
    <xf numFmtId="0" fontId="14" fillId="5" borderId="25" xfId="0" applyFont="1" applyFill="1" applyBorder="1" applyAlignment="1">
      <alignment horizontal="center" vertical="top" wrapText="1"/>
    </xf>
    <xf numFmtId="0" fontId="14" fillId="5" borderId="33" xfId="0" applyFont="1" applyFill="1" applyBorder="1" applyAlignment="1">
      <alignment horizontal="center" vertical="top" wrapText="1"/>
    </xf>
    <xf numFmtId="0" fontId="25" fillId="0" borderId="0" xfId="0" applyFont="1" applyBorder="1" applyAlignment="1">
      <alignment horizontal="center"/>
    </xf>
    <xf numFmtId="0" fontId="27" fillId="2" borderId="0" xfId="0" applyFont="1" applyFill="1" applyBorder="1" applyAlignment="1" applyProtection="1">
      <alignment horizontal="center" vertical="top" wrapText="1"/>
    </xf>
    <xf numFmtId="0" fontId="27" fillId="2" borderId="19" xfId="0" applyFont="1" applyFill="1" applyBorder="1" applyAlignment="1" applyProtection="1">
      <alignment horizontal="center" vertical="top" wrapText="1"/>
    </xf>
    <xf numFmtId="0" fontId="27" fillId="3" borderId="2" xfId="0" applyFont="1" applyFill="1" applyBorder="1" applyAlignment="1" applyProtection="1">
      <alignment horizontal="center" vertical="top" wrapText="1"/>
    </xf>
    <xf numFmtId="0" fontId="27" fillId="3" borderId="5" xfId="0" applyFont="1" applyFill="1" applyBorder="1" applyAlignment="1" applyProtection="1">
      <alignment horizontal="center" vertical="top" wrapText="1"/>
    </xf>
    <xf numFmtId="0" fontId="27" fillId="3" borderId="13" xfId="0" applyFont="1" applyFill="1" applyBorder="1" applyAlignment="1" applyProtection="1">
      <alignment horizontal="center" vertical="top" wrapText="1"/>
    </xf>
    <xf numFmtId="0" fontId="27" fillId="4" borderId="1" xfId="0" applyFont="1" applyFill="1" applyBorder="1" applyAlignment="1" applyProtection="1">
      <alignment horizontal="center" vertical="top" wrapText="1"/>
    </xf>
    <xf numFmtId="0" fontId="27" fillId="4" borderId="4" xfId="0" applyFont="1" applyFill="1" applyBorder="1" applyAlignment="1" applyProtection="1">
      <alignment horizontal="center" vertical="top" wrapText="1"/>
    </xf>
    <xf numFmtId="0" fontId="27" fillId="4" borderId="12" xfId="0" applyFont="1" applyFill="1" applyBorder="1" applyAlignment="1" applyProtection="1">
      <alignment horizontal="center" vertical="top" wrapText="1"/>
    </xf>
    <xf numFmtId="0" fontId="28" fillId="5" borderId="24" xfId="0" quotePrefix="1" applyFont="1" applyFill="1" applyBorder="1" applyAlignment="1" applyProtection="1">
      <alignment horizontal="center" vertical="top" wrapText="1"/>
    </xf>
    <xf numFmtId="0" fontId="28" fillId="5" borderId="26" xfId="0" quotePrefix="1" applyFont="1" applyFill="1" applyBorder="1" applyAlignment="1" applyProtection="1">
      <alignment horizontal="center" vertical="top" wrapText="1"/>
    </xf>
    <xf numFmtId="0" fontId="28" fillId="5" borderId="20" xfId="0" quotePrefix="1" applyFont="1" applyFill="1" applyBorder="1" applyAlignment="1" applyProtection="1">
      <alignment horizontal="center" vertical="top" wrapText="1"/>
    </xf>
    <xf numFmtId="0" fontId="28" fillId="5" borderId="16" xfId="0" quotePrefix="1" applyFont="1" applyFill="1" applyBorder="1" applyAlignment="1" applyProtection="1">
      <alignment horizontal="center" vertical="top" wrapText="1"/>
    </xf>
    <xf numFmtId="2" fontId="29" fillId="0" borderId="7" xfId="0" applyNumberFormat="1" applyFont="1" applyFill="1" applyBorder="1" applyAlignment="1" applyProtection="1">
      <alignment horizontal="center"/>
    </xf>
    <xf numFmtId="0" fontId="28" fillId="5" borderId="21" xfId="0" quotePrefix="1" applyFont="1" applyFill="1" applyBorder="1" applyAlignment="1" applyProtection="1">
      <alignment horizontal="center" vertical="top" wrapText="1"/>
    </xf>
    <xf numFmtId="0" fontId="28" fillId="5" borderId="17" xfId="0" quotePrefix="1" applyFont="1" applyFill="1" applyBorder="1" applyAlignment="1" applyProtection="1">
      <alignment horizontal="center" vertical="top" wrapText="1"/>
    </xf>
    <xf numFmtId="0" fontId="28" fillId="5" borderId="11" xfId="0" quotePrefix="1" applyFont="1" applyFill="1" applyBorder="1" applyAlignment="1" applyProtection="1">
      <alignment horizontal="center" vertical="top" wrapText="1"/>
    </xf>
    <xf numFmtId="0" fontId="28" fillId="5" borderId="18" xfId="0" quotePrefix="1" applyFont="1" applyFill="1" applyBorder="1" applyAlignment="1" applyProtection="1">
      <alignment horizontal="center" vertical="top" wrapText="1"/>
    </xf>
    <xf numFmtId="0" fontId="28" fillId="5" borderId="25" xfId="0" quotePrefix="1" applyFont="1" applyFill="1" applyBorder="1" applyAlignment="1" applyProtection="1">
      <alignment horizontal="center" vertical="top" wrapText="1"/>
    </xf>
    <xf numFmtId="0" fontId="28" fillId="5" borderId="35" xfId="0" quotePrefix="1" applyFont="1" applyFill="1" applyBorder="1" applyAlignment="1" applyProtection="1">
      <alignment horizontal="center" vertical="top" wrapText="1"/>
    </xf>
    <xf numFmtId="2" fontId="29" fillId="0" borderId="41" xfId="0" applyNumberFormat="1" applyFont="1" applyFill="1" applyBorder="1" applyAlignment="1" applyProtection="1">
      <alignment horizontal="center"/>
    </xf>
    <xf numFmtId="0" fontId="28" fillId="5" borderId="27" xfId="0" quotePrefix="1" applyFont="1" applyFill="1" applyBorder="1" applyAlignment="1" applyProtection="1">
      <alignment horizontal="center" vertical="top" wrapText="1"/>
    </xf>
    <xf numFmtId="0" fontId="28" fillId="5" borderId="36" xfId="0" quotePrefix="1" applyFont="1" applyFill="1" applyBorder="1" applyAlignment="1" applyProtection="1">
      <alignment horizontal="center" vertical="top" wrapText="1"/>
    </xf>
    <xf numFmtId="0" fontId="28" fillId="5" borderId="28" xfId="0" quotePrefix="1" applyFont="1" applyFill="1" applyBorder="1" applyAlignment="1" applyProtection="1">
      <alignment horizontal="center" vertical="top" wrapText="1"/>
    </xf>
    <xf numFmtId="0" fontId="28" fillId="5" borderId="29" xfId="0" quotePrefix="1" applyFont="1" applyFill="1" applyBorder="1" applyAlignment="1" applyProtection="1">
      <alignment horizontal="center" vertical="top" wrapText="1"/>
    </xf>
    <xf numFmtId="0" fontId="28" fillId="5" borderId="9" xfId="0" quotePrefix="1" applyFont="1" applyFill="1" applyBorder="1" applyAlignment="1" applyProtection="1">
      <alignment horizontal="center" vertical="top" wrapText="1"/>
    </xf>
    <xf numFmtId="0" fontId="28" fillId="5" borderId="14" xfId="0" quotePrefix="1" applyFont="1" applyFill="1" applyBorder="1" applyAlignment="1" applyProtection="1">
      <alignment horizontal="center" vertical="top" wrapText="1"/>
    </xf>
    <xf numFmtId="0" fontId="28" fillId="5" borderId="10" xfId="0" quotePrefix="1" applyFont="1" applyFill="1" applyBorder="1" applyAlignment="1" applyProtection="1">
      <alignment horizontal="center" vertical="top" wrapText="1"/>
    </xf>
    <xf numFmtId="0" fontId="28" fillId="5" borderId="15" xfId="0" quotePrefix="1" applyFont="1" applyFill="1" applyBorder="1" applyAlignment="1" applyProtection="1">
      <alignment horizontal="center" vertical="top" wrapText="1"/>
    </xf>
    <xf numFmtId="0" fontId="14" fillId="5" borderId="51" xfId="0" applyFont="1" applyFill="1" applyBorder="1" applyAlignment="1">
      <alignment horizontal="center" vertical="top" wrapText="1"/>
    </xf>
    <xf numFmtId="0" fontId="14" fillId="5" borderId="52" xfId="0" applyFont="1" applyFill="1" applyBorder="1" applyAlignment="1">
      <alignment horizontal="center" vertical="top" wrapText="1"/>
    </xf>
    <xf numFmtId="0" fontId="14" fillId="5" borderId="54" xfId="0" applyFont="1" applyFill="1" applyBorder="1" applyAlignment="1">
      <alignment horizontal="center" vertical="top" wrapText="1"/>
    </xf>
    <xf numFmtId="0" fontId="14" fillId="5" borderId="53" xfId="0" applyFont="1" applyFill="1" applyBorder="1" applyAlignment="1">
      <alignment horizontal="center" vertical="top" wrapText="1"/>
    </xf>
    <xf numFmtId="0" fontId="15" fillId="5" borderId="51" xfId="0" applyFont="1" applyFill="1" applyBorder="1" applyAlignment="1">
      <alignment horizontal="center" vertical="top"/>
    </xf>
    <xf numFmtId="0" fontId="15" fillId="5" borderId="52" xfId="0" applyFont="1" applyFill="1" applyBorder="1" applyAlignment="1">
      <alignment horizontal="center" vertical="top"/>
    </xf>
    <xf numFmtId="0" fontId="15" fillId="6" borderId="0" xfId="0" applyFont="1" applyFill="1" applyAlignment="1">
      <alignment horizontal="center"/>
    </xf>
    <xf numFmtId="0" fontId="15" fillId="2" borderId="0" xfId="0" applyFont="1" applyFill="1" applyAlignment="1">
      <alignment horizontal="center" vertical="top" wrapText="1"/>
    </xf>
    <xf numFmtId="0" fontId="25" fillId="0" borderId="37" xfId="0" applyFont="1" applyBorder="1" applyAlignment="1">
      <alignment horizontal="center" vertical="top" wrapText="1"/>
    </xf>
    <xf numFmtId="0" fontId="25" fillId="0" borderId="38" xfId="0" applyFont="1" applyBorder="1" applyAlignment="1">
      <alignment horizontal="center" vertical="top" wrapText="1"/>
    </xf>
    <xf numFmtId="0" fontId="25" fillId="0" borderId="39" xfId="0" applyFont="1" applyBorder="1" applyAlignment="1">
      <alignment horizontal="center" vertical="top" wrapText="1"/>
    </xf>
    <xf numFmtId="0" fontId="25" fillId="0" borderId="68" xfId="0" applyFont="1" applyBorder="1" applyAlignment="1">
      <alignment horizontal="center" vertical="top" wrapText="1"/>
    </xf>
    <xf numFmtId="0" fontId="25" fillId="0" borderId="6" xfId="0" applyFont="1" applyBorder="1" applyAlignment="1">
      <alignment horizontal="center" vertical="top" wrapText="1"/>
    </xf>
    <xf numFmtId="0" fontId="25" fillId="0" borderId="69" xfId="0" applyFont="1" applyBorder="1" applyAlignment="1">
      <alignment horizontal="center" vertical="top" wrapText="1"/>
    </xf>
    <xf numFmtId="0" fontId="24" fillId="6" borderId="0" xfId="0" applyFont="1" applyFill="1" applyAlignment="1">
      <alignment horizontal="center" vertical="top" wrapText="1"/>
    </xf>
    <xf numFmtId="0" fontId="14" fillId="5" borderId="34" xfId="0" applyFont="1" applyFill="1" applyBorder="1" applyAlignment="1">
      <alignment horizontal="center" vertical="top" wrapText="1"/>
    </xf>
    <xf numFmtId="0" fontId="31" fillId="6" borderId="0" xfId="0" applyFont="1" applyFill="1" applyAlignment="1">
      <alignment horizontal="center"/>
    </xf>
    <xf numFmtId="0" fontId="32" fillId="0" borderId="40" xfId="0" applyFont="1" applyBorder="1" applyAlignment="1">
      <alignment horizontal="center"/>
    </xf>
    <xf numFmtId="0" fontId="32" fillId="0" borderId="41" xfId="0" applyFont="1" applyBorder="1" applyAlignment="1">
      <alignment horizontal="center"/>
    </xf>
    <xf numFmtId="0" fontId="32" fillId="0" borderId="42" xfId="0" applyFont="1" applyBorder="1" applyAlignment="1">
      <alignment horizontal="center"/>
    </xf>
    <xf numFmtId="0" fontId="31" fillId="9" borderId="0" xfId="0" applyFont="1" applyFill="1" applyAlignment="1">
      <alignment horizontal="center" vertical="center" wrapText="1"/>
    </xf>
    <xf numFmtId="0" fontId="31" fillId="8" borderId="30" xfId="0" applyFont="1" applyFill="1" applyBorder="1" applyAlignment="1">
      <alignment horizontal="center" vertical="center" wrapText="1"/>
    </xf>
    <xf numFmtId="0" fontId="31" fillId="8" borderId="31" xfId="0" applyFont="1" applyFill="1" applyBorder="1" applyAlignment="1">
      <alignment horizontal="center" vertical="center" wrapText="1"/>
    </xf>
    <xf numFmtId="0" fontId="31" fillId="7" borderId="30" xfId="0" applyFont="1" applyFill="1" applyBorder="1" applyAlignment="1">
      <alignment horizontal="center" vertical="center" wrapText="1"/>
    </xf>
    <xf numFmtId="0" fontId="31" fillId="7" borderId="31" xfId="0" applyFont="1" applyFill="1" applyBorder="1" applyAlignment="1">
      <alignment horizontal="center" vertical="center" wrapText="1"/>
    </xf>
    <xf numFmtId="0" fontId="24" fillId="6" borderId="0" xfId="16" applyFont="1" applyFill="1" applyAlignment="1">
      <alignment horizontal="center"/>
    </xf>
    <xf numFmtId="0" fontId="14" fillId="2" borderId="0" xfId="16" applyFont="1" applyFill="1" applyAlignment="1">
      <alignment horizontal="center" vertical="top" wrapText="1"/>
    </xf>
    <xf numFmtId="0" fontId="14" fillId="3" borderId="45" xfId="16" applyFont="1" applyFill="1" applyBorder="1" applyAlignment="1">
      <alignment horizontal="center" vertical="top" wrapText="1"/>
    </xf>
    <xf numFmtId="0" fontId="14" fillId="3" borderId="46" xfId="16" applyFont="1" applyFill="1" applyBorder="1" applyAlignment="1">
      <alignment horizontal="center" vertical="top" wrapText="1"/>
    </xf>
    <xf numFmtId="0" fontId="14" fillId="5" borderId="45" xfId="16" applyFont="1" applyFill="1" applyBorder="1" applyAlignment="1">
      <alignment horizontal="center" vertical="top" wrapText="1"/>
    </xf>
    <xf numFmtId="0" fontId="14" fillId="5" borderId="46" xfId="16" applyFont="1" applyFill="1" applyBorder="1" applyAlignment="1">
      <alignment horizontal="center" vertical="top" wrapText="1"/>
    </xf>
    <xf numFmtId="0" fontId="25" fillId="0" borderId="48" xfId="16" applyFont="1" applyBorder="1" applyAlignment="1">
      <alignment horizontal="center"/>
    </xf>
    <xf numFmtId="0" fontId="25" fillId="0" borderId="73" xfId="16" applyFont="1" applyBorder="1" applyAlignment="1">
      <alignment horizontal="center"/>
    </xf>
    <xf numFmtId="0" fontId="14" fillId="5" borderId="45" xfId="0" applyFont="1" applyFill="1" applyBorder="1" applyAlignment="1">
      <alignment horizontal="center" vertical="top" wrapText="1"/>
    </xf>
    <xf numFmtId="0" fontId="14" fillId="5" borderId="46" xfId="0" applyFont="1" applyFill="1" applyBorder="1" applyAlignment="1">
      <alignment horizontal="center" vertical="top" wrapText="1"/>
    </xf>
    <xf numFmtId="0" fontId="14" fillId="3" borderId="45" xfId="0" applyFont="1" applyFill="1" applyBorder="1" applyAlignment="1">
      <alignment horizontal="center" vertical="top" wrapText="1"/>
    </xf>
    <xf numFmtId="0" fontId="14" fillId="3" borderId="46" xfId="0" applyFont="1" applyFill="1" applyBorder="1" applyAlignment="1">
      <alignment horizontal="center" vertical="top" wrapText="1"/>
    </xf>
    <xf numFmtId="0" fontId="14" fillId="5" borderId="50" xfId="0" applyFont="1" applyFill="1" applyBorder="1" applyAlignment="1">
      <alignment horizontal="center" vertical="top" wrapText="1"/>
    </xf>
    <xf numFmtId="0" fontId="14" fillId="5" borderId="47" xfId="0" applyFont="1" applyFill="1" applyBorder="1" applyAlignment="1">
      <alignment horizontal="center" vertical="top" wrapText="1"/>
    </xf>
    <xf numFmtId="0" fontId="25" fillId="0" borderId="49" xfId="16" applyFont="1" applyBorder="1" applyAlignment="1">
      <alignment horizontal="center"/>
    </xf>
    <xf numFmtId="0" fontId="14" fillId="3" borderId="45" xfId="0" applyFont="1" applyFill="1" applyBorder="1" applyAlignment="1">
      <alignment horizontal="center" wrapText="1"/>
    </xf>
    <xf numFmtId="0" fontId="14" fillId="3" borderId="46" xfId="0" applyFont="1" applyFill="1" applyBorder="1" applyAlignment="1">
      <alignment horizontal="center" wrapText="1"/>
    </xf>
    <xf numFmtId="49" fontId="14" fillId="2" borderId="0" xfId="0" applyNumberFormat="1" applyFont="1" applyFill="1" applyAlignment="1">
      <alignment horizontal="center" vertical="top" wrapText="1"/>
    </xf>
    <xf numFmtId="49" fontId="14" fillId="5" borderId="0" xfId="0" applyNumberFormat="1" applyFont="1" applyFill="1" applyAlignment="1">
      <alignment horizontal="center" vertical="top" wrapText="1"/>
    </xf>
    <xf numFmtId="0" fontId="14" fillId="5" borderId="0" xfId="0" applyFont="1" applyFill="1" applyAlignment="1">
      <alignment horizontal="center" vertical="top" wrapText="1"/>
    </xf>
    <xf numFmtId="49" fontId="14" fillId="3" borderId="0" xfId="0" applyNumberFormat="1" applyFont="1" applyFill="1" applyAlignment="1">
      <alignment horizontal="center" vertical="top" wrapText="1"/>
    </xf>
    <xf numFmtId="0" fontId="14" fillId="6" borderId="0" xfId="0" applyFont="1" applyFill="1" applyAlignment="1">
      <alignment horizontal="center"/>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1" xfId="0" applyFont="1" applyBorder="1" applyAlignment="1">
      <alignment horizontal="center" wrapText="1"/>
    </xf>
    <xf numFmtId="0" fontId="14" fillId="0" borderId="52" xfId="0" applyFont="1" applyBorder="1" applyAlignment="1">
      <alignment horizontal="center" wrapText="1"/>
    </xf>
    <xf numFmtId="0" fontId="25" fillId="0" borderId="55" xfId="0" applyFont="1" applyBorder="1" applyAlignment="1">
      <alignment horizontal="center"/>
    </xf>
    <xf numFmtId="49" fontId="14" fillId="0" borderId="51" xfId="0" applyNumberFormat="1" applyFont="1" applyBorder="1" applyAlignment="1">
      <alignment horizontal="center" vertical="top"/>
    </xf>
    <xf numFmtId="49" fontId="14" fillId="0" borderId="52" xfId="0" applyNumberFormat="1" applyFont="1" applyBorder="1" applyAlignment="1">
      <alignment horizontal="center" vertical="top"/>
    </xf>
    <xf numFmtId="3" fontId="26" fillId="0" borderId="0" xfId="0" applyNumberFormat="1" applyFont="1"/>
    <xf numFmtId="3" fontId="33" fillId="0" borderId="0" xfId="0" applyNumberFormat="1" applyFont="1" applyFill="1" applyBorder="1"/>
  </cellXfs>
  <cellStyles count="431">
    <cellStyle name="20% - Accent1" xfId="244" builtinId="30" customBuiltin="1"/>
    <cellStyle name="20% - Accent1 2" xfId="287"/>
    <cellStyle name="20% - Accent1 3" xfId="289"/>
    <cellStyle name="20% - Accent1 4" xfId="315"/>
    <cellStyle name="20% - Accent1 5" xfId="317"/>
    <cellStyle name="20% - Accent1 6" xfId="337"/>
    <cellStyle name="20% - Accent1 7" xfId="347"/>
    <cellStyle name="20% - Accent2" xfId="248" builtinId="34" customBuiltin="1"/>
    <cellStyle name="20% - Accent2 2" xfId="290"/>
    <cellStyle name="20% - Accent2 3" xfId="297"/>
    <cellStyle name="20% - Accent2 4" xfId="318"/>
    <cellStyle name="20% - Accent2 5" xfId="327"/>
    <cellStyle name="20% - Accent2 6" xfId="345"/>
    <cellStyle name="20% - Accent2 7" xfId="355"/>
    <cellStyle name="20% - Accent3" xfId="252" builtinId="38" customBuiltin="1"/>
    <cellStyle name="20% - Accent3 2" xfId="292"/>
    <cellStyle name="20% - Accent3 3" xfId="303"/>
    <cellStyle name="20% - Accent3 4" xfId="322"/>
    <cellStyle name="20% - Accent3 5" xfId="335"/>
    <cellStyle name="20% - Accent3 6" xfId="348"/>
    <cellStyle name="20% - Accent3 7" xfId="334"/>
    <cellStyle name="20% - Accent4" xfId="256" builtinId="42" customBuiltin="1"/>
    <cellStyle name="20% - Accent4 2" xfId="295"/>
    <cellStyle name="20% - Accent4 3" xfId="305"/>
    <cellStyle name="20% - Accent4 4" xfId="325"/>
    <cellStyle name="20% - Accent4 5" xfId="338"/>
    <cellStyle name="20% - Accent4 6" xfId="350"/>
    <cellStyle name="20% - Accent4 7" xfId="359"/>
    <cellStyle name="20% - Accent5" xfId="260" builtinId="46" customBuiltin="1"/>
    <cellStyle name="20% - Accent5 2" xfId="298"/>
    <cellStyle name="20% - Accent5 3" xfId="307"/>
    <cellStyle name="20% - Accent5 4" xfId="328"/>
    <cellStyle name="20% - Accent5 5" xfId="340"/>
    <cellStyle name="20% - Accent5 6" xfId="353"/>
    <cellStyle name="20% - Accent5 7" xfId="361"/>
    <cellStyle name="20% - Accent6" xfId="264" builtinId="50" customBuiltin="1"/>
    <cellStyle name="20% - Accent6 2" xfId="301"/>
    <cellStyle name="20% - Accent6 3" xfId="309"/>
    <cellStyle name="20% - Accent6 4" xfId="332"/>
    <cellStyle name="20% - Accent6 5" xfId="342"/>
    <cellStyle name="20% - Accent6 6" xfId="356"/>
    <cellStyle name="20% - Accent6 7" xfId="363"/>
    <cellStyle name="40% - Accent1" xfId="245" builtinId="31" customBuiltin="1"/>
    <cellStyle name="40% - Accent1 2" xfId="288"/>
    <cellStyle name="40% - Accent1 3" xfId="286"/>
    <cellStyle name="40% - Accent1 4" xfId="316"/>
    <cellStyle name="40% - Accent1 5" xfId="314"/>
    <cellStyle name="40% - Accent1 6" xfId="320"/>
    <cellStyle name="40% - Accent1 7" xfId="344"/>
    <cellStyle name="40% - Accent2" xfId="249" builtinId="35" customBuiltin="1"/>
    <cellStyle name="40% - Accent2 2" xfId="291"/>
    <cellStyle name="40% - Accent2 3" xfId="294"/>
    <cellStyle name="40% - Accent2 4" xfId="319"/>
    <cellStyle name="40% - Accent2 5" xfId="324"/>
    <cellStyle name="40% - Accent2 6" xfId="346"/>
    <cellStyle name="40% - Accent2 7" xfId="352"/>
    <cellStyle name="40% - Accent3" xfId="253" builtinId="39" customBuiltin="1"/>
    <cellStyle name="40% - Accent3 2" xfId="293"/>
    <cellStyle name="40% - Accent3 3" xfId="304"/>
    <cellStyle name="40% - Accent3 4" xfId="323"/>
    <cellStyle name="40% - Accent3 5" xfId="336"/>
    <cellStyle name="40% - Accent3 6" xfId="349"/>
    <cellStyle name="40% - Accent3 7" xfId="358"/>
    <cellStyle name="40% - Accent4" xfId="257" builtinId="43" customBuiltin="1"/>
    <cellStyle name="40% - Accent4 2" xfId="296"/>
    <cellStyle name="40% - Accent4 3" xfId="306"/>
    <cellStyle name="40% - Accent4 4" xfId="326"/>
    <cellStyle name="40% - Accent4 5" xfId="339"/>
    <cellStyle name="40% - Accent4 6" xfId="351"/>
    <cellStyle name="40% - Accent4 7" xfId="360"/>
    <cellStyle name="40% - Accent5" xfId="261" builtinId="47" customBuiltin="1"/>
    <cellStyle name="40% - Accent5 2" xfId="299"/>
    <cellStyle name="40% - Accent5 3" xfId="308"/>
    <cellStyle name="40% - Accent5 4" xfId="329"/>
    <cellStyle name="40% - Accent5 5" xfId="341"/>
    <cellStyle name="40% - Accent5 6" xfId="354"/>
    <cellStyle name="40% - Accent5 7" xfId="362"/>
    <cellStyle name="40% - Accent6" xfId="265" builtinId="51" customBuiltin="1"/>
    <cellStyle name="40% - Accent6 2" xfId="302"/>
    <cellStyle name="40% - Accent6 3" xfId="310"/>
    <cellStyle name="40% - Accent6 4" xfId="333"/>
    <cellStyle name="40% - Accent6 5" xfId="343"/>
    <cellStyle name="40% - Accent6 6" xfId="357"/>
    <cellStyle name="40% - Accent6 7" xfId="364"/>
    <cellStyle name="60% - Accent1" xfId="246" builtinId="32" customBuiltin="1"/>
    <cellStyle name="60% - Accent2" xfId="250" builtinId="36" customBuiltin="1"/>
    <cellStyle name="60% - Accent3" xfId="254" builtinId="40" customBuiltin="1"/>
    <cellStyle name="60% - Accent4" xfId="258" builtinId="44" customBuiltin="1"/>
    <cellStyle name="60% - Accent5" xfId="262" builtinId="48" customBuiltin="1"/>
    <cellStyle name="60% - Accent6" xfId="266" builtinId="52" customBuiltin="1"/>
    <cellStyle name="Accent1" xfId="243" builtinId="29" customBuiltin="1"/>
    <cellStyle name="Accent2" xfId="247" builtinId="33" customBuiltin="1"/>
    <cellStyle name="Accent3" xfId="251" builtinId="37" customBuiltin="1"/>
    <cellStyle name="Accent4" xfId="255" builtinId="41" customBuiltin="1"/>
    <cellStyle name="Accent5" xfId="259" builtinId="45" customBuiltin="1"/>
    <cellStyle name="Accent6" xfId="263" builtinId="49" customBuiltin="1"/>
    <cellStyle name="Bad" xfId="233" builtinId="27" customBuiltin="1"/>
    <cellStyle name="Calculation" xfId="237" builtinId="22" customBuiltin="1"/>
    <cellStyle name="Check Cell" xfId="239" builtinId="23" customBuiltin="1"/>
    <cellStyle name="Comma" xfId="1" builtinId="3"/>
    <cellStyle name="Explanatory Text" xfId="241" builtinId="53" customBuilti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Good" xfId="232" builtinId="26" customBuiltin="1"/>
    <cellStyle name="Header" xfId="281"/>
    <cellStyle name="Heading 1" xfId="228" builtinId="16" customBuiltin="1"/>
    <cellStyle name="Heading 2" xfId="229" builtinId="17" customBuiltin="1"/>
    <cellStyle name="Heading 3" xfId="230" builtinId="18" customBuiltin="1"/>
    <cellStyle name="Heading 4" xfId="231" builtinId="19" customBuilti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cellStyle name="Input" xfId="235" builtinId="20" customBuiltin="1"/>
    <cellStyle name="Linked Cell" xfId="238" builtinId="24" customBuiltin="1"/>
    <cellStyle name="Neutral" xfId="234" builtinId="28" customBuiltin="1"/>
    <cellStyle name="Normal" xfId="0" builtinId="0"/>
    <cellStyle name="Normal 10" xfId="311"/>
    <cellStyle name="Normal 11" xfId="430"/>
    <cellStyle name="Normal 13" xfId="330"/>
    <cellStyle name="Normal 2" xfId="267"/>
    <cellStyle name="Normal 3" xfId="283"/>
    <cellStyle name="Normal 4" xfId="285"/>
    <cellStyle name="Normal 5" xfId="271"/>
    <cellStyle name="Normal 6" xfId="273"/>
    <cellStyle name="Normal 7" xfId="269"/>
    <cellStyle name="Normal 8" xfId="274"/>
    <cellStyle name="Normal 9" xfId="268"/>
    <cellStyle name="Normale 2" xfId="16"/>
    <cellStyle name="Normale 3" xfId="17"/>
    <cellStyle name="Note 10" xfId="284"/>
    <cellStyle name="Note 11" xfId="300"/>
    <cellStyle name="Note 12" xfId="313"/>
    <cellStyle name="Note 13" xfId="331"/>
    <cellStyle name="Note 14" xfId="321"/>
    <cellStyle name="Note 15" xfId="312"/>
    <cellStyle name="Note 2" xfId="276"/>
    <cellStyle name="Note 3" xfId="272"/>
    <cellStyle name="Note 4" xfId="270"/>
    <cellStyle name="Note 5" xfId="275"/>
    <cellStyle name="Note 6" xfId="277"/>
    <cellStyle name="Note 7" xfId="280"/>
    <cellStyle name="Note 8" xfId="278"/>
    <cellStyle name="Note 9" xfId="279"/>
    <cellStyle name="Output" xfId="236" builtinId="21" customBuiltin="1"/>
    <cellStyle name="Percent" xfId="282" builtinId="5"/>
    <cellStyle name="Title" xfId="227" builtinId="15" customBuiltin="1"/>
    <cellStyle name="Total" xfId="242" builtinId="25" customBuiltin="1"/>
    <cellStyle name="Warning Text" xfId="240"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GREECE</a:t>
            </a:r>
          </a:p>
        </c:rich>
      </c:tx>
      <c:overlay val="0"/>
      <c:spPr>
        <a:noFill/>
        <a:ln w="25400">
          <a:noFill/>
        </a:ln>
      </c:spPr>
    </c:title>
    <c:autoTitleDeleted val="0"/>
    <c:plotArea>
      <c:layout/>
      <c:lineChart>
        <c:grouping val="standard"/>
        <c:varyColors val="0"/>
        <c:ser>
          <c:idx val="0"/>
          <c:order val="0"/>
          <c:tx>
            <c:strRef>
              <c:f>'cross countries QUARTERLY'!$B$3</c:f>
              <c:strCache>
                <c:ptCount val="1"/>
                <c:pt idx="0">
                  <c:v>Resident banks</c:v>
                </c:pt>
              </c:strCache>
            </c:strRef>
          </c:tx>
          <c:spPr>
            <a:ln w="38100">
              <a:solidFill>
                <a:srgbClr val="F79646">
                  <a:lumMod val="75000"/>
                </a:srgbClr>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numCache>
            </c:numRef>
          </c:cat>
          <c:val>
            <c:numRef>
              <c:f>'cross countries QUARTERLY'!$B$4:$B$100</c:f>
              <c:numCache>
                <c:formatCode>0.0%</c:formatCode>
                <c:ptCount val="97"/>
                <c:pt idx="0">
                  <c:v>0.34986825680404465</c:v>
                </c:pt>
                <c:pt idx="1">
                  <c:v>0.30881220483463478</c:v>
                </c:pt>
                <c:pt idx="2">
                  <c:v>0.33052551508648181</c:v>
                </c:pt>
                <c:pt idx="3">
                  <c:v>0.33292029758362446</c:v>
                </c:pt>
                <c:pt idx="4">
                  <c:v>0.34429907854666658</c:v>
                </c:pt>
                <c:pt idx="5">
                  <c:v>0.32746732184786315</c:v>
                </c:pt>
                <c:pt idx="6">
                  <c:v>0.36522337561456597</c:v>
                </c:pt>
                <c:pt idx="7">
                  <c:v>0.38369678891033515</c:v>
                </c:pt>
                <c:pt idx="8">
                  <c:v>0.34568008858370275</c:v>
                </c:pt>
                <c:pt idx="9">
                  <c:v>0.29599399306094976</c:v>
                </c:pt>
                <c:pt idx="10">
                  <c:v>0.31927098610991289</c:v>
                </c:pt>
                <c:pt idx="11">
                  <c:v>0.31880595968448733</c:v>
                </c:pt>
                <c:pt idx="12">
                  <c:v>0.3074520516760571</c:v>
                </c:pt>
                <c:pt idx="13">
                  <c:v>0.28912600829606411</c:v>
                </c:pt>
                <c:pt idx="14">
                  <c:v>0.32226531420022675</c:v>
                </c:pt>
                <c:pt idx="15">
                  <c:v>0.28448485405291896</c:v>
                </c:pt>
                <c:pt idx="16">
                  <c:v>0.26025832078508748</c:v>
                </c:pt>
                <c:pt idx="17">
                  <c:v>0.26730847292159082</c:v>
                </c:pt>
                <c:pt idx="18">
                  <c:v>0.23872796420030076</c:v>
                </c:pt>
                <c:pt idx="19">
                  <c:v>0.23392665493495812</c:v>
                </c:pt>
                <c:pt idx="20">
                  <c:v>0.22698053789456851</c:v>
                </c:pt>
                <c:pt idx="21">
                  <c:v>0.20429784957153446</c:v>
                </c:pt>
                <c:pt idx="22">
                  <c:v>0.17097662908834071</c:v>
                </c:pt>
                <c:pt idx="23">
                  <c:v>0.17063834110861092</c:v>
                </c:pt>
                <c:pt idx="24">
                  <c:v>0.17631762069240869</c:v>
                </c:pt>
                <c:pt idx="25">
                  <c:v>0.14789225851829974</c:v>
                </c:pt>
                <c:pt idx="26">
                  <c:v>0.16156262328175527</c:v>
                </c:pt>
                <c:pt idx="27">
                  <c:v>0.15783989457143857</c:v>
                </c:pt>
                <c:pt idx="28">
                  <c:v>0.13788489141895616</c:v>
                </c:pt>
                <c:pt idx="29">
                  <c:v>0.14184027847773401</c:v>
                </c:pt>
                <c:pt idx="30">
                  <c:v>0.14052341327444454</c:v>
                </c:pt>
                <c:pt idx="31">
                  <c:v>0.13040790134051894</c:v>
                </c:pt>
                <c:pt idx="32">
                  <c:v>0.14935797308997301</c:v>
                </c:pt>
                <c:pt idx="33">
                  <c:v>0.14929407065995726</c:v>
                </c:pt>
                <c:pt idx="34">
                  <c:v>0.15756045098074467</c:v>
                </c:pt>
                <c:pt idx="35">
                  <c:v>0.14524104603979035</c:v>
                </c:pt>
                <c:pt idx="36">
                  <c:v>0.14007755674564809</c:v>
                </c:pt>
                <c:pt idx="37">
                  <c:v>0.11396846330825064</c:v>
                </c:pt>
                <c:pt idx="38">
                  <c:v>0.11502438008823551</c:v>
                </c:pt>
                <c:pt idx="39">
                  <c:v>9.2473974286524027E-2</c:v>
                </c:pt>
                <c:pt idx="40">
                  <c:v>0.10636250211490887</c:v>
                </c:pt>
                <c:pt idx="41">
                  <c:v>9.675780828947303E-2</c:v>
                </c:pt>
                <c:pt idx="42">
                  <c:v>0.10863475154161981</c:v>
                </c:pt>
                <c:pt idx="43">
                  <c:v>0.10021954685518987</c:v>
                </c:pt>
                <c:pt idx="44">
                  <c:v>9.986293982220594E-2</c:v>
                </c:pt>
                <c:pt idx="45">
                  <c:v>0.14024899815966504</c:v>
                </c:pt>
                <c:pt idx="46">
                  <c:v>0.14044839916485691</c:v>
                </c:pt>
                <c:pt idx="47">
                  <c:v>0.11406016149154632</c:v>
                </c:pt>
                <c:pt idx="48">
                  <c:v>0.12416127286791115</c:v>
                </c:pt>
                <c:pt idx="49">
                  <c:v>0.14225008046933707</c:v>
                </c:pt>
                <c:pt idx="50">
                  <c:v>0.13875465130593523</c:v>
                </c:pt>
                <c:pt idx="51">
                  <c:v>0.15458588762936451</c:v>
                </c:pt>
                <c:pt idx="52">
                  <c:v>0.15632918690322004</c:v>
                </c:pt>
                <c:pt idx="53">
                  <c:v>0.14947026681638578</c:v>
                </c:pt>
                <c:pt idx="54">
                  <c:v>0.19559143976962026</c:v>
                </c:pt>
                <c:pt idx="55">
                  <c:v>0.20030785459068573</c:v>
                </c:pt>
                <c:pt idx="56">
                  <c:v>0.22996623520119877</c:v>
                </c:pt>
                <c:pt idx="57">
                  <c:v>0.12830633792046803</c:v>
                </c:pt>
                <c:pt idx="58">
                  <c:v>0.17381368935579877</c:v>
                </c:pt>
                <c:pt idx="59">
                  <c:v>0.20507279143402196</c:v>
                </c:pt>
                <c:pt idx="60">
                  <c:v>0.17370055101083934</c:v>
                </c:pt>
                <c:pt idx="61">
                  <c:v>0.15884999394481425</c:v>
                </c:pt>
                <c:pt idx="62">
                  <c:v>0.15967767962702961</c:v>
                </c:pt>
                <c:pt idx="63">
                  <c:v>0.15511451030628182</c:v>
                </c:pt>
                <c:pt idx="64">
                  <c:v>0.15543686051744429</c:v>
                </c:pt>
                <c:pt idx="65">
                  <c:v>0.15883357572205822</c:v>
                </c:pt>
                <c:pt idx="66">
                  <c:v>0.13427314647697772</c:v>
                </c:pt>
                <c:pt idx="67">
                  <c:v>0.1393951139040969</c:v>
                </c:pt>
                <c:pt idx="68">
                  <c:v>0.19929123658715472</c:v>
                </c:pt>
                <c:pt idx="69">
                  <c:v>0.21252968254320564</c:v>
                </c:pt>
                <c:pt idx="70">
                  <c:v>0.20587661179947869</c:v>
                </c:pt>
                <c:pt idx="71">
                  <c:v>0.25517016507468177</c:v>
                </c:pt>
                <c:pt idx="72">
                  <c:v>0.24355222560189246</c:v>
                </c:pt>
                <c:pt idx="73">
                  <c:v>0.23356767637304071</c:v>
                </c:pt>
                <c:pt idx="74">
                  <c:v>0.22709682477129081</c:v>
                </c:pt>
              </c:numCache>
            </c:numRef>
          </c:val>
          <c:smooth val="0"/>
          <c:extLst>
            <c:ext xmlns:c16="http://schemas.microsoft.com/office/drawing/2014/chart" uri="{C3380CC4-5D6E-409C-BE32-E72D297353CC}">
              <c16:uniqueId val="{00000000-7EA3-47B7-8E96-21D702B6368C}"/>
            </c:ext>
          </c:extLst>
        </c:ser>
        <c:ser>
          <c:idx val="1"/>
          <c:order val="1"/>
          <c:tx>
            <c:strRef>
              <c:f>'cross countries QUARTERLY'!$C$3</c:f>
              <c:strCache>
                <c:ptCount val="1"/>
                <c:pt idx="0">
                  <c:v>Non-residents</c:v>
                </c:pt>
              </c:strCache>
            </c:strRef>
          </c:tx>
          <c:spPr>
            <a:ln w="38100">
              <a:solidFill>
                <a:srgbClr val="800000"/>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numCache>
            </c:numRef>
          </c:cat>
          <c:val>
            <c:numRef>
              <c:f>'cross countries QUARTERLY'!$C$4:$C$100</c:f>
              <c:numCache>
                <c:formatCode>0.0%</c:formatCode>
                <c:ptCount val="97"/>
                <c:pt idx="0">
                  <c:v>0.25101187084019849</c:v>
                </c:pt>
                <c:pt idx="1">
                  <c:v>0.24717050319103792</c:v>
                </c:pt>
                <c:pt idx="2">
                  <c:v>0.2609483846680582</c:v>
                </c:pt>
                <c:pt idx="3">
                  <c:v>0.27910022616083852</c:v>
                </c:pt>
                <c:pt idx="4">
                  <c:v>0.30528795511058121</c:v>
                </c:pt>
                <c:pt idx="5">
                  <c:v>0.31580544409872363</c:v>
                </c:pt>
                <c:pt idx="6">
                  <c:v>0.34604123118860164</c:v>
                </c:pt>
                <c:pt idx="7">
                  <c:v>0.33779877171433587</c:v>
                </c:pt>
                <c:pt idx="8">
                  <c:v>0.35983187087020552</c:v>
                </c:pt>
                <c:pt idx="9">
                  <c:v>0.3366984768118837</c:v>
                </c:pt>
                <c:pt idx="10">
                  <c:v>0.3552957035631093</c:v>
                </c:pt>
                <c:pt idx="11">
                  <c:v>0.35119270815074499</c:v>
                </c:pt>
                <c:pt idx="12">
                  <c:v>0.37919939104205791</c:v>
                </c:pt>
                <c:pt idx="13">
                  <c:v>0.37378214049262942</c:v>
                </c:pt>
                <c:pt idx="14">
                  <c:v>0.38380260430293639</c:v>
                </c:pt>
                <c:pt idx="15">
                  <c:v>0.38200860982780344</c:v>
                </c:pt>
                <c:pt idx="16">
                  <c:v>0.38127628641154787</c:v>
                </c:pt>
                <c:pt idx="17">
                  <c:v>0.40868114787791593</c:v>
                </c:pt>
                <c:pt idx="18">
                  <c:v>0.41226367760546362</c:v>
                </c:pt>
                <c:pt idx="19">
                  <c:v>0.40669355674635183</c:v>
                </c:pt>
                <c:pt idx="20">
                  <c:v>0.41433380465378861</c:v>
                </c:pt>
                <c:pt idx="21">
                  <c:v>0.40336490238162787</c:v>
                </c:pt>
                <c:pt idx="22">
                  <c:v>0.42096516447712706</c:v>
                </c:pt>
                <c:pt idx="23">
                  <c:v>0.42711216648937783</c:v>
                </c:pt>
                <c:pt idx="24">
                  <c:v>0.49921934026722864</c:v>
                </c:pt>
                <c:pt idx="25">
                  <c:v>0.54378272097707681</c:v>
                </c:pt>
                <c:pt idx="26">
                  <c:v>0.54975453979169442</c:v>
                </c:pt>
                <c:pt idx="27">
                  <c:v>0.5589879745170826</c:v>
                </c:pt>
                <c:pt idx="28">
                  <c:v>0.56145704691011633</c:v>
                </c:pt>
                <c:pt idx="29">
                  <c:v>0.56900744368803835</c:v>
                </c:pt>
                <c:pt idx="30">
                  <c:v>0.59178866821609444</c:v>
                </c:pt>
                <c:pt idx="31">
                  <c:v>0.60590565313664169</c:v>
                </c:pt>
                <c:pt idx="32">
                  <c:v>0.63149385458811047</c:v>
                </c:pt>
                <c:pt idx="33">
                  <c:v>0.63715665155593981</c:v>
                </c:pt>
                <c:pt idx="34">
                  <c:v>0.65132549033407783</c:v>
                </c:pt>
                <c:pt idx="35">
                  <c:v>0.65429788331875738</c:v>
                </c:pt>
                <c:pt idx="36">
                  <c:v>0.66009290865524795</c:v>
                </c:pt>
                <c:pt idx="37">
                  <c:v>0.67483172722583573</c:v>
                </c:pt>
                <c:pt idx="38">
                  <c:v>0.70587907203801115</c:v>
                </c:pt>
                <c:pt idx="39">
                  <c:v>0.73090190723465498</c:v>
                </c:pt>
                <c:pt idx="40">
                  <c:v>0.73701700141463655</c:v>
                </c:pt>
                <c:pt idx="41">
                  <c:v>0.7252525323270248</c:v>
                </c:pt>
                <c:pt idx="42">
                  <c:v>0.73200517373614293</c:v>
                </c:pt>
                <c:pt idx="43">
                  <c:v>0.7601747249329488</c:v>
                </c:pt>
                <c:pt idx="44">
                  <c:v>0.75300954047158863</c:v>
                </c:pt>
                <c:pt idx="45">
                  <c:v>0.71660925253695174</c:v>
                </c:pt>
                <c:pt idx="46">
                  <c:v>0.71379129678567932</c:v>
                </c:pt>
                <c:pt idx="47">
                  <c:v>0.73719944507954394</c:v>
                </c:pt>
                <c:pt idx="48">
                  <c:v>0.74488458937855684</c:v>
                </c:pt>
                <c:pt idx="49">
                  <c:v>0.72492810000780372</c:v>
                </c:pt>
                <c:pt idx="50">
                  <c:v>0.6985835226042828</c:v>
                </c:pt>
                <c:pt idx="51">
                  <c:v>0.67887175748187445</c:v>
                </c:pt>
                <c:pt idx="52">
                  <c:v>0.68276393481369779</c:v>
                </c:pt>
                <c:pt idx="53">
                  <c:v>0.6805942408253971</c:v>
                </c:pt>
                <c:pt idx="54">
                  <c:v>0.63488439426545651</c:v>
                </c:pt>
                <c:pt idx="55">
                  <c:v>0.62042205772959524</c:v>
                </c:pt>
                <c:pt idx="56">
                  <c:v>0.59104313213324633</c:v>
                </c:pt>
                <c:pt idx="57">
                  <c:v>0.68999696909871011</c:v>
                </c:pt>
                <c:pt idx="58">
                  <c:v>0.63090846396735323</c:v>
                </c:pt>
                <c:pt idx="59">
                  <c:v>0.58321434115755721</c:v>
                </c:pt>
                <c:pt idx="60">
                  <c:v>0.61152998533479408</c:v>
                </c:pt>
                <c:pt idx="61">
                  <c:v>0.61280344737590275</c:v>
                </c:pt>
                <c:pt idx="62">
                  <c:v>0.58803049979307476</c:v>
                </c:pt>
                <c:pt idx="63">
                  <c:v>0.57984647502506959</c:v>
                </c:pt>
                <c:pt idx="64">
                  <c:v>0.5756555298540279</c:v>
                </c:pt>
                <c:pt idx="65">
                  <c:v>0.60436148452134586</c:v>
                </c:pt>
                <c:pt idx="66">
                  <c:v>0.57531896516755732</c:v>
                </c:pt>
                <c:pt idx="67">
                  <c:v>0.57256248328762549</c:v>
                </c:pt>
                <c:pt idx="68">
                  <c:v>0.48372506709485402</c:v>
                </c:pt>
                <c:pt idx="69">
                  <c:v>0.50924429869164323</c:v>
                </c:pt>
                <c:pt idx="70">
                  <c:v>0.51719199092164447</c:v>
                </c:pt>
                <c:pt idx="71">
                  <c:v>0.42248901970407748</c:v>
                </c:pt>
                <c:pt idx="72">
                  <c:v>0.42349560158042338</c:v>
                </c:pt>
              </c:numCache>
            </c:numRef>
          </c:val>
          <c:smooth val="0"/>
          <c:extLst>
            <c:ext xmlns:c16="http://schemas.microsoft.com/office/drawing/2014/chart" uri="{C3380CC4-5D6E-409C-BE32-E72D297353CC}">
              <c16:uniqueId val="{00000001-7EA3-47B7-8E96-21D702B6368C}"/>
            </c:ext>
          </c:extLst>
        </c:ser>
        <c:dLbls>
          <c:showLegendKey val="0"/>
          <c:showVal val="0"/>
          <c:showCatName val="0"/>
          <c:showSerName val="0"/>
          <c:showPercent val="0"/>
          <c:showBubbleSize val="0"/>
        </c:dLbls>
        <c:smooth val="0"/>
        <c:axId val="163166080"/>
        <c:axId val="163167616"/>
      </c:lineChart>
      <c:dateAx>
        <c:axId val="163166080"/>
        <c:scaling>
          <c:orientation val="minMax"/>
          <c:min val="35765"/>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a:lstStyle/>
          <a:p>
            <a:pPr>
              <a:defRPr/>
            </a:pPr>
            <a:endParaRPr lang="en-US"/>
          </a:p>
        </c:txPr>
        <c:crossAx val="163167616"/>
        <c:crosses val="autoZero"/>
        <c:auto val="1"/>
        <c:lblOffset val="100"/>
        <c:baseTimeUnit val="months"/>
        <c:majorUnit val="12"/>
        <c:majorTimeUnit val="months"/>
      </c:dateAx>
      <c:valAx>
        <c:axId val="163167616"/>
        <c:scaling>
          <c:orientation val="minMax"/>
          <c:max val="1"/>
        </c:scaling>
        <c:delete val="0"/>
        <c:axPos val="l"/>
        <c:majorGridlines>
          <c:spPr>
            <a:ln w="3175">
              <a:solidFill>
                <a:sysClr val="window" lastClr="FFFFFF">
                  <a:lumMod val="85000"/>
                </a:sysClr>
              </a:solidFill>
              <a:prstDash val="solid"/>
            </a:ln>
            <a:effectLst>
              <a:outerShdw sx="1000" sy="1000" algn="ctr" rotWithShape="0">
                <a:srgbClr val="000000"/>
              </a:outerShdw>
            </a:effectLst>
          </c:spPr>
        </c:majorGridlines>
        <c:numFmt formatCode="0%" sourceLinked="0"/>
        <c:majorTickMark val="out"/>
        <c:minorTickMark val="none"/>
        <c:tickLblPos val="nextTo"/>
        <c:spPr>
          <a:ln w="3175">
            <a:solidFill>
              <a:srgbClr val="808080"/>
            </a:solidFill>
            <a:prstDash val="solid"/>
          </a:ln>
        </c:spPr>
        <c:crossAx val="163166080"/>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1325644098262445"/>
          <c:y val="0.1330989866087586"/>
          <c:w val="0.28740296917648661"/>
          <c:h val="0.16959009555555365"/>
        </c:manualLayout>
      </c:layout>
      <c:overlay val="1"/>
      <c:spPr>
        <a:solidFill>
          <a:schemeClr val="bg1"/>
        </a:solidFill>
        <a:ln w="9525">
          <a:solidFill>
            <a:sysClr val="window" lastClr="FFFFFF">
              <a:lumMod val="8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fr-BE"/>
              <a:t>PORTUGAL</a:t>
            </a:r>
          </a:p>
        </c:rich>
      </c:tx>
      <c:overlay val="0"/>
      <c:spPr>
        <a:noFill/>
        <a:ln w="25400">
          <a:noFill/>
        </a:ln>
      </c:spPr>
    </c:title>
    <c:autoTitleDeleted val="0"/>
    <c:plotArea>
      <c:layout/>
      <c:lineChart>
        <c:grouping val="standard"/>
        <c:varyColors val="0"/>
        <c:ser>
          <c:idx val="0"/>
          <c:order val="0"/>
          <c:tx>
            <c:strRef>
              <c:f>PORTUGAL!$X$4</c:f>
              <c:strCache>
                <c:ptCount val="1"/>
                <c:pt idx="0">
                  <c:v>Resident Banks</c:v>
                </c:pt>
              </c:strCache>
            </c:strRef>
          </c:tx>
          <c:spPr>
            <a:ln w="38100">
              <a:solidFill>
                <a:srgbClr val="F79646">
                  <a:lumMod val="75000"/>
                </a:srgbClr>
              </a:solidFill>
              <a:prstDash val="solid"/>
            </a:ln>
          </c:spPr>
          <c:marker>
            <c:symbol val="none"/>
          </c:marker>
          <c:cat>
            <c:strRef>
              <c:f>PORTUGAL!$A$5:$A$17</c:f>
              <c:strCache>
                <c:ptCount val="13"/>
                <c:pt idx="0">
                  <c:v>2007_4</c:v>
                </c:pt>
                <c:pt idx="1">
                  <c:v>2008_1</c:v>
                </c:pt>
                <c:pt idx="2">
                  <c:v>2008_2</c:v>
                </c:pt>
                <c:pt idx="3">
                  <c:v>2008_3</c:v>
                </c:pt>
                <c:pt idx="4">
                  <c:v>2008_4</c:v>
                </c:pt>
                <c:pt idx="5">
                  <c:v>2009_1</c:v>
                </c:pt>
                <c:pt idx="6">
                  <c:v>2009_2</c:v>
                </c:pt>
                <c:pt idx="7">
                  <c:v>2009_3</c:v>
                </c:pt>
                <c:pt idx="8">
                  <c:v>2009_4</c:v>
                </c:pt>
                <c:pt idx="9">
                  <c:v>2010_1</c:v>
                </c:pt>
                <c:pt idx="10">
                  <c:v>2010_2</c:v>
                </c:pt>
                <c:pt idx="11">
                  <c:v>2010_3</c:v>
                </c:pt>
                <c:pt idx="12">
                  <c:v>2010_4</c:v>
                </c:pt>
              </c:strCache>
            </c:strRef>
          </c:cat>
          <c:val>
            <c:numRef>
              <c:f>PORTUGAL!$X$5:$X$17</c:f>
              <c:numCache>
                <c:formatCode>0.0%</c:formatCode>
                <c:ptCount val="13"/>
                <c:pt idx="0">
                  <c:v>8.4698063243159039E-2</c:v>
                </c:pt>
                <c:pt idx="1">
                  <c:v>8.686215129559384E-2</c:v>
                </c:pt>
                <c:pt idx="2">
                  <c:v>9.5448467138824225E-2</c:v>
                </c:pt>
                <c:pt idx="3">
                  <c:v>8.5615465260971385E-2</c:v>
                </c:pt>
                <c:pt idx="4">
                  <c:v>8.1609227581959182E-2</c:v>
                </c:pt>
                <c:pt idx="5">
                  <c:v>8.8810860578051376E-2</c:v>
                </c:pt>
                <c:pt idx="6">
                  <c:v>9.692318084333891E-2</c:v>
                </c:pt>
                <c:pt idx="7">
                  <c:v>0.11723565265032188</c:v>
                </c:pt>
                <c:pt idx="8">
                  <c:v>0.12079417388827861</c:v>
                </c:pt>
                <c:pt idx="9">
                  <c:v>0.13755666148920659</c:v>
                </c:pt>
                <c:pt idx="10">
                  <c:v>0.19881540435273601</c:v>
                </c:pt>
                <c:pt idx="11">
                  <c:v>0.2062516717149446</c:v>
                </c:pt>
                <c:pt idx="12">
                  <c:v>0.23469332059766665</c:v>
                </c:pt>
              </c:numCache>
            </c:numRef>
          </c:val>
          <c:smooth val="0"/>
          <c:extLst>
            <c:ext xmlns:c16="http://schemas.microsoft.com/office/drawing/2014/chart" uri="{C3380CC4-5D6E-409C-BE32-E72D297353CC}">
              <c16:uniqueId val="{00000000-4464-453D-8FA0-E20DC00A9D45}"/>
            </c:ext>
          </c:extLst>
        </c:ser>
        <c:ser>
          <c:idx val="1"/>
          <c:order val="1"/>
          <c:tx>
            <c:strRef>
              <c:f>PORTUGAL!$AB$4</c:f>
              <c:strCache>
                <c:ptCount val="1"/>
                <c:pt idx="0">
                  <c:v>Non-Residents</c:v>
                </c:pt>
              </c:strCache>
            </c:strRef>
          </c:tx>
          <c:spPr>
            <a:ln w="38100">
              <a:solidFill>
                <a:srgbClr val="800000"/>
              </a:solidFill>
              <a:prstDash val="solid"/>
            </a:ln>
          </c:spPr>
          <c:marker>
            <c:symbol val="none"/>
          </c:marker>
          <c:cat>
            <c:strRef>
              <c:f>PORTUGAL!$A$5:$A$17</c:f>
              <c:strCache>
                <c:ptCount val="13"/>
                <c:pt idx="0">
                  <c:v>2007_4</c:v>
                </c:pt>
                <c:pt idx="1">
                  <c:v>2008_1</c:v>
                </c:pt>
                <c:pt idx="2">
                  <c:v>2008_2</c:v>
                </c:pt>
                <c:pt idx="3">
                  <c:v>2008_3</c:v>
                </c:pt>
                <c:pt idx="4">
                  <c:v>2008_4</c:v>
                </c:pt>
                <c:pt idx="5">
                  <c:v>2009_1</c:v>
                </c:pt>
                <c:pt idx="6">
                  <c:v>2009_2</c:v>
                </c:pt>
                <c:pt idx="7">
                  <c:v>2009_3</c:v>
                </c:pt>
                <c:pt idx="8">
                  <c:v>2009_4</c:v>
                </c:pt>
                <c:pt idx="9">
                  <c:v>2010_1</c:v>
                </c:pt>
                <c:pt idx="10">
                  <c:v>2010_2</c:v>
                </c:pt>
                <c:pt idx="11">
                  <c:v>2010_3</c:v>
                </c:pt>
                <c:pt idx="12">
                  <c:v>2010_4</c:v>
                </c:pt>
              </c:strCache>
            </c:strRef>
          </c:cat>
          <c:val>
            <c:numRef>
              <c:f>PORTUGAL!$AB$5:$AB$17</c:f>
              <c:numCache>
                <c:formatCode>0.0%</c:formatCode>
                <c:ptCount val="13"/>
                <c:pt idx="0">
                  <c:v>0.83836128563269119</c:v>
                </c:pt>
                <c:pt idx="1">
                  <c:v>0.84126262260855189</c:v>
                </c:pt>
                <c:pt idx="2">
                  <c:v>0.83337130404635729</c:v>
                </c:pt>
                <c:pt idx="3">
                  <c:v>0.84339757595947518</c:v>
                </c:pt>
                <c:pt idx="4">
                  <c:v>0.84124228935113898</c:v>
                </c:pt>
                <c:pt idx="5">
                  <c:v>0.84163161410286502</c:v>
                </c:pt>
                <c:pt idx="6">
                  <c:v>0.8350726987182735</c:v>
                </c:pt>
                <c:pt idx="7">
                  <c:v>0.81413504999315167</c:v>
                </c:pt>
                <c:pt idx="8">
                  <c:v>0.81433744253224294</c:v>
                </c:pt>
                <c:pt idx="9">
                  <c:v>0.80075759977176908</c:v>
                </c:pt>
                <c:pt idx="10">
                  <c:v>0.73348902597352716</c:v>
                </c:pt>
                <c:pt idx="11">
                  <c:v>0.72905567081854394</c:v>
                </c:pt>
                <c:pt idx="12">
                  <c:v>0.67678924745855218</c:v>
                </c:pt>
              </c:numCache>
            </c:numRef>
          </c:val>
          <c:smooth val="0"/>
          <c:extLst>
            <c:ext xmlns:c16="http://schemas.microsoft.com/office/drawing/2014/chart" uri="{C3380CC4-5D6E-409C-BE32-E72D297353CC}">
              <c16:uniqueId val="{00000001-4464-453D-8FA0-E20DC00A9D45}"/>
            </c:ext>
          </c:extLst>
        </c:ser>
        <c:dLbls>
          <c:showLegendKey val="0"/>
          <c:showVal val="0"/>
          <c:showCatName val="0"/>
          <c:showSerName val="0"/>
          <c:showPercent val="0"/>
          <c:showBubbleSize val="0"/>
        </c:dLbls>
        <c:smooth val="0"/>
        <c:axId val="163748864"/>
        <c:axId val="163767040"/>
      </c:lineChart>
      <c:catAx>
        <c:axId val="163748864"/>
        <c:scaling>
          <c:orientation val="minMax"/>
        </c:scaling>
        <c:delete val="0"/>
        <c:axPos val="b"/>
        <c:numFmt formatCode="General" sourceLinked="1"/>
        <c:majorTickMark val="out"/>
        <c:minorTickMark val="none"/>
        <c:tickLblPos val="nextTo"/>
        <c:spPr>
          <a:ln w="3175">
            <a:solidFill>
              <a:srgbClr val="808080"/>
            </a:solidFill>
            <a:prstDash val="solid"/>
          </a:ln>
        </c:spPr>
        <c:crossAx val="163767040"/>
        <c:crosses val="autoZero"/>
        <c:auto val="1"/>
        <c:lblAlgn val="ctr"/>
        <c:lblOffset val="100"/>
        <c:noMultiLvlLbl val="0"/>
      </c:catAx>
      <c:valAx>
        <c:axId val="163767040"/>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63748864"/>
        <c:crosses val="autoZero"/>
        <c:crossBetween val="between"/>
      </c:valAx>
      <c:spPr>
        <a:solidFill>
          <a:srgbClr val="FFFFFF"/>
        </a:solidFill>
        <a:ln w="25400">
          <a:noFill/>
        </a:ln>
      </c:spPr>
    </c:plotArea>
    <c:legend>
      <c:legendPos val="l"/>
      <c:layout>
        <c:manualLayout>
          <c:xMode val="edge"/>
          <c:yMode val="edge"/>
          <c:x val="0.121687753229875"/>
          <c:y val="9.0210596556786524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33" r="0.750000000000002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fr-BE"/>
              <a:t>USA</a:t>
            </a:r>
          </a:p>
        </c:rich>
      </c:tx>
      <c:overlay val="0"/>
      <c:spPr>
        <a:noFill/>
        <a:ln w="25400">
          <a:noFill/>
        </a:ln>
      </c:spPr>
    </c:title>
    <c:autoTitleDeleted val="0"/>
    <c:plotArea>
      <c:layout/>
      <c:lineChart>
        <c:grouping val="standard"/>
        <c:varyColors val="0"/>
        <c:ser>
          <c:idx val="0"/>
          <c:order val="0"/>
          <c:tx>
            <c:strRef>
              <c:f>'cross countries QUARTERLY'!$T$3</c:f>
              <c:strCache>
                <c:ptCount val="1"/>
                <c:pt idx="0">
                  <c:v>Resident banks</c:v>
                </c:pt>
              </c:strCache>
            </c:strRef>
          </c:tx>
          <c:spPr>
            <a:ln w="38100">
              <a:solidFill>
                <a:srgbClr val="F79646">
                  <a:lumMod val="75000"/>
                </a:srgbClr>
              </a:solidFill>
              <a:prstDash val="solid"/>
            </a:ln>
          </c:spPr>
          <c:marker>
            <c:symbol val="none"/>
          </c:marker>
          <c:cat>
            <c:numRef>
              <c:f>'cross countries QUARTERLY'!$A$24:$A$71</c:f>
              <c:numCache>
                <c:formatCode>mmm\-yy</c:formatCode>
                <c:ptCount val="48"/>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pt idx="47">
                  <c:v>41883</c:v>
                </c:pt>
              </c:numCache>
            </c:numRef>
          </c:cat>
          <c:val>
            <c:numRef>
              <c:f>'cross countries QUARTERLY'!$T$24:$T$71</c:f>
              <c:numCache>
                <c:formatCode>0.0%</c:formatCode>
                <c:ptCount val="48"/>
                <c:pt idx="0">
                  <c:v>3.4750300513605073E-2</c:v>
                </c:pt>
                <c:pt idx="1">
                  <c:v>2.3774145616641901E-2</c:v>
                </c:pt>
                <c:pt idx="2">
                  <c:v>2.1798773631579737E-2</c:v>
                </c:pt>
                <c:pt idx="3">
                  <c:v>2.1641703031017808E-2</c:v>
                </c:pt>
                <c:pt idx="4">
                  <c:v>2.1877679336953414E-2</c:v>
                </c:pt>
                <c:pt idx="5">
                  <c:v>2.2829577484539551E-2</c:v>
                </c:pt>
                <c:pt idx="6">
                  <c:v>2.1802785147711806E-2</c:v>
                </c:pt>
                <c:pt idx="7">
                  <c:v>1.8769226599449799E-2</c:v>
                </c:pt>
                <c:pt idx="8">
                  <c:v>1.6455812851331603E-2</c:v>
                </c:pt>
                <c:pt idx="9">
                  <c:v>1.8233486350602426E-2</c:v>
                </c:pt>
                <c:pt idx="10">
                  <c:v>1.6193453710202258E-2</c:v>
                </c:pt>
                <c:pt idx="11">
                  <c:v>1.5795378622663152E-2</c:v>
                </c:pt>
                <c:pt idx="12">
                  <c:v>1.4332223636541663E-2</c:v>
                </c:pt>
                <c:pt idx="13">
                  <c:v>1.3498662079510702E-2</c:v>
                </c:pt>
                <c:pt idx="14">
                  <c:v>1.4192399049881236E-2</c:v>
                </c:pt>
                <c:pt idx="15">
                  <c:v>1.3353708710473727E-2</c:v>
                </c:pt>
                <c:pt idx="16">
                  <c:v>1.3225501716550309E-2</c:v>
                </c:pt>
                <c:pt idx="17">
                  <c:v>1.3537182051368973E-2</c:v>
                </c:pt>
                <c:pt idx="18">
                  <c:v>1.2449676917351738E-2</c:v>
                </c:pt>
                <c:pt idx="19">
                  <c:v>1.3288630838060771E-2</c:v>
                </c:pt>
                <c:pt idx="20">
                  <c:v>1.4064057556451265E-2</c:v>
                </c:pt>
                <c:pt idx="21">
                  <c:v>1.324489276934814E-2</c:v>
                </c:pt>
                <c:pt idx="22">
                  <c:v>1.1873156342182891E-2</c:v>
                </c:pt>
                <c:pt idx="23">
                  <c:v>1.2967969116282781E-2</c:v>
                </c:pt>
                <c:pt idx="24">
                  <c:v>9.8132675377109856E-3</c:v>
                </c:pt>
                <c:pt idx="25">
                  <c:v>1.1287959809111252E-2</c:v>
                </c:pt>
                <c:pt idx="26">
                  <c:v>1.2195438836582853E-2</c:v>
                </c:pt>
                <c:pt idx="27">
                  <c:v>1.6633360761725637E-2</c:v>
                </c:pt>
                <c:pt idx="28">
                  <c:v>1.6440180971952597E-2</c:v>
                </c:pt>
                <c:pt idx="29">
                  <c:v>2.1091199473894356E-2</c:v>
                </c:pt>
                <c:pt idx="30">
                  <c:v>2.0156342316956777E-2</c:v>
                </c:pt>
                <c:pt idx="31">
                  <c:v>2.3809874941009911E-2</c:v>
                </c:pt>
                <c:pt idx="32">
                  <c:v>2.2751903716168042E-2</c:v>
                </c:pt>
                <c:pt idx="33">
                  <c:v>2.250875963559916E-2</c:v>
                </c:pt>
                <c:pt idx="34">
                  <c:v>1.9472777851371043E-2</c:v>
                </c:pt>
                <c:pt idx="35">
                  <c:v>1.9857609379120098E-2</c:v>
                </c:pt>
                <c:pt idx="36">
                  <c:v>1.8373755156738576E-2</c:v>
                </c:pt>
                <c:pt idx="37">
                  <c:v>2.0548956187469117E-2</c:v>
                </c:pt>
                <c:pt idx="38">
                  <c:v>1.9198385418309104E-2</c:v>
                </c:pt>
                <c:pt idx="39">
                  <c:v>2.1000609976223376E-2</c:v>
                </c:pt>
                <c:pt idx="40">
                  <c:v>2.1207713887553475E-2</c:v>
                </c:pt>
                <c:pt idx="41">
                  <c:v>2.0206778124925471E-2</c:v>
                </c:pt>
                <c:pt idx="42">
                  <c:v>1.793502288179135E-2</c:v>
                </c:pt>
                <c:pt idx="43">
                  <c:v>1.7516817817925464E-2</c:v>
                </c:pt>
                <c:pt idx="44">
                  <c:v>1.8505071461502997E-2</c:v>
                </c:pt>
                <c:pt idx="45">
                  <c:v>2.0924709678885531E-2</c:v>
                </c:pt>
                <c:pt idx="46">
                  <c:v>2.3093588013112076E-2</c:v>
                </c:pt>
                <c:pt idx="47">
                  <c:v>2.6144377556230048E-2</c:v>
                </c:pt>
              </c:numCache>
            </c:numRef>
          </c:val>
          <c:smooth val="0"/>
          <c:extLst>
            <c:ext xmlns:c16="http://schemas.microsoft.com/office/drawing/2014/chart" uri="{C3380CC4-5D6E-409C-BE32-E72D297353CC}">
              <c16:uniqueId val="{00000000-C0A1-48DD-922C-B4E5748F7FBA}"/>
            </c:ext>
          </c:extLst>
        </c:ser>
        <c:ser>
          <c:idx val="1"/>
          <c:order val="1"/>
          <c:tx>
            <c:strRef>
              <c:f>'cross countries QUARTERLY'!$U$3</c:f>
              <c:strCache>
                <c:ptCount val="1"/>
                <c:pt idx="0">
                  <c:v>Non-residents</c:v>
                </c:pt>
              </c:strCache>
            </c:strRef>
          </c:tx>
          <c:spPr>
            <a:ln w="38100">
              <a:solidFill>
                <a:srgbClr val="800000"/>
              </a:solidFill>
              <a:prstDash val="solid"/>
            </a:ln>
          </c:spPr>
          <c:marker>
            <c:symbol val="none"/>
          </c:marker>
          <c:cat>
            <c:numRef>
              <c:f>'cross countries QUARTERLY'!$A$24:$A$71</c:f>
              <c:numCache>
                <c:formatCode>mmm\-yy</c:formatCode>
                <c:ptCount val="48"/>
                <c:pt idx="0">
                  <c:v>37591</c:v>
                </c:pt>
                <c:pt idx="1">
                  <c:v>37681</c:v>
                </c:pt>
                <c:pt idx="2">
                  <c:v>37773</c:v>
                </c:pt>
                <c:pt idx="3">
                  <c:v>37865</c:v>
                </c:pt>
                <c:pt idx="4">
                  <c:v>37956</c:v>
                </c:pt>
                <c:pt idx="5">
                  <c:v>38047</c:v>
                </c:pt>
                <c:pt idx="6">
                  <c:v>38139</c:v>
                </c:pt>
                <c:pt idx="7">
                  <c:v>38231</c:v>
                </c:pt>
                <c:pt idx="8">
                  <c:v>38322</c:v>
                </c:pt>
                <c:pt idx="9">
                  <c:v>38412</c:v>
                </c:pt>
                <c:pt idx="10">
                  <c:v>38504</c:v>
                </c:pt>
                <c:pt idx="11">
                  <c:v>38596</c:v>
                </c:pt>
                <c:pt idx="12">
                  <c:v>38687</c:v>
                </c:pt>
                <c:pt idx="13">
                  <c:v>38777</c:v>
                </c:pt>
                <c:pt idx="14">
                  <c:v>38869</c:v>
                </c:pt>
                <c:pt idx="15">
                  <c:v>38961</c:v>
                </c:pt>
                <c:pt idx="16">
                  <c:v>39052</c:v>
                </c:pt>
                <c:pt idx="17">
                  <c:v>39142</c:v>
                </c:pt>
                <c:pt idx="18">
                  <c:v>39234</c:v>
                </c:pt>
                <c:pt idx="19">
                  <c:v>39326</c:v>
                </c:pt>
                <c:pt idx="20">
                  <c:v>39417</c:v>
                </c:pt>
                <c:pt idx="21">
                  <c:v>39508</c:v>
                </c:pt>
                <c:pt idx="22">
                  <c:v>39600</c:v>
                </c:pt>
                <c:pt idx="23">
                  <c:v>39692</c:v>
                </c:pt>
                <c:pt idx="24">
                  <c:v>39783</c:v>
                </c:pt>
                <c:pt idx="25">
                  <c:v>39873</c:v>
                </c:pt>
                <c:pt idx="26">
                  <c:v>39965</c:v>
                </c:pt>
                <c:pt idx="27">
                  <c:v>40057</c:v>
                </c:pt>
                <c:pt idx="28">
                  <c:v>40148</c:v>
                </c:pt>
                <c:pt idx="29">
                  <c:v>40238</c:v>
                </c:pt>
                <c:pt idx="30">
                  <c:v>40330</c:v>
                </c:pt>
                <c:pt idx="31">
                  <c:v>40422</c:v>
                </c:pt>
                <c:pt idx="32">
                  <c:v>40513</c:v>
                </c:pt>
                <c:pt idx="33">
                  <c:v>40603</c:v>
                </c:pt>
                <c:pt idx="34">
                  <c:v>40695</c:v>
                </c:pt>
                <c:pt idx="35">
                  <c:v>40787</c:v>
                </c:pt>
                <c:pt idx="36">
                  <c:v>40878</c:v>
                </c:pt>
                <c:pt idx="37">
                  <c:v>40969</c:v>
                </c:pt>
                <c:pt idx="38">
                  <c:v>41061</c:v>
                </c:pt>
                <c:pt idx="39">
                  <c:v>41153</c:v>
                </c:pt>
                <c:pt idx="40">
                  <c:v>41244</c:v>
                </c:pt>
                <c:pt idx="41">
                  <c:v>41334</c:v>
                </c:pt>
                <c:pt idx="42">
                  <c:v>41426</c:v>
                </c:pt>
                <c:pt idx="43">
                  <c:v>41518</c:v>
                </c:pt>
                <c:pt idx="44">
                  <c:v>41609</c:v>
                </c:pt>
                <c:pt idx="45">
                  <c:v>41699</c:v>
                </c:pt>
                <c:pt idx="46">
                  <c:v>41791</c:v>
                </c:pt>
                <c:pt idx="47">
                  <c:v>41883</c:v>
                </c:pt>
              </c:numCache>
            </c:numRef>
          </c:cat>
          <c:val>
            <c:numRef>
              <c:f>'cross countries QUARTERLY'!$U$24:$U$71</c:f>
              <c:numCache>
                <c:formatCode>0.0%</c:formatCode>
                <c:ptCount val="48"/>
                <c:pt idx="0">
                  <c:v>0.19289070671433256</c:v>
                </c:pt>
                <c:pt idx="1">
                  <c:v>0.19737493808816245</c:v>
                </c:pt>
                <c:pt idx="2">
                  <c:v>0.20567907527623275</c:v>
                </c:pt>
                <c:pt idx="3">
                  <c:v>0.21277568109446868</c:v>
                </c:pt>
                <c:pt idx="4">
                  <c:v>0.21764789939982851</c:v>
                </c:pt>
                <c:pt idx="5">
                  <c:v>0.23418546928243889</c:v>
                </c:pt>
                <c:pt idx="6">
                  <c:v>0.23856591012193612</c:v>
                </c:pt>
                <c:pt idx="7">
                  <c:v>0.24318683850334052</c:v>
                </c:pt>
                <c:pt idx="8">
                  <c:v>0.24345387764774029</c:v>
                </c:pt>
                <c:pt idx="9">
                  <c:v>0.25102547287479587</c:v>
                </c:pt>
                <c:pt idx="10">
                  <c:v>0.23958399795827218</c:v>
                </c:pt>
                <c:pt idx="11">
                  <c:v>0.24324630957933616</c:v>
                </c:pt>
                <c:pt idx="12">
                  <c:v>0.24893518065211007</c:v>
                </c:pt>
                <c:pt idx="13">
                  <c:v>0.24872180810397551</c:v>
                </c:pt>
                <c:pt idx="14">
                  <c:v>0.23489311163895488</c:v>
                </c:pt>
                <c:pt idx="15">
                  <c:v>0.23807452686023275</c:v>
                </c:pt>
                <c:pt idx="16">
                  <c:v>0.2422870440773254</c:v>
                </c:pt>
                <c:pt idx="17">
                  <c:v>0.24800840706464625</c:v>
                </c:pt>
                <c:pt idx="18">
                  <c:v>0.24718923734452</c:v>
                </c:pt>
                <c:pt idx="19">
                  <c:v>0.24815435682804712</c:v>
                </c:pt>
                <c:pt idx="20">
                  <c:v>0.25497334546872968</c:v>
                </c:pt>
                <c:pt idx="21">
                  <c:v>0.26556539798253792</c:v>
                </c:pt>
                <c:pt idx="22">
                  <c:v>0.27258744205646862</c:v>
                </c:pt>
                <c:pt idx="23">
                  <c:v>0.27954951270362205</c:v>
                </c:pt>
                <c:pt idx="24">
                  <c:v>0.28759416063851662</c:v>
                </c:pt>
                <c:pt idx="25">
                  <c:v>0.29349594226603998</c:v>
                </c:pt>
                <c:pt idx="26">
                  <c:v>0.29975834322191713</c:v>
                </c:pt>
                <c:pt idx="27">
                  <c:v>0.29980352314900333</c:v>
                </c:pt>
                <c:pt idx="28">
                  <c:v>0.29932663488015077</c:v>
                </c:pt>
                <c:pt idx="29">
                  <c:v>0.30359896970978073</c:v>
                </c:pt>
                <c:pt idx="30">
                  <c:v>0.30829129361147722</c:v>
                </c:pt>
                <c:pt idx="31">
                  <c:v>0.31885618216139688</c:v>
                </c:pt>
                <c:pt idx="32">
                  <c:v>0.31625930468014718</c:v>
                </c:pt>
                <c:pt idx="33">
                  <c:v>0.31404344779257182</c:v>
                </c:pt>
                <c:pt idx="34">
                  <c:v>0.32702832720959907</c:v>
                </c:pt>
                <c:pt idx="35">
                  <c:v>0.33212308066773494</c:v>
                </c:pt>
                <c:pt idx="36">
                  <c:v>0.32894079932732478</c:v>
                </c:pt>
                <c:pt idx="37">
                  <c:v>0.33039410099921063</c:v>
                </c:pt>
                <c:pt idx="38">
                  <c:v>0.33505092869982023</c:v>
                </c:pt>
                <c:pt idx="39">
                  <c:v>0.340802429946098</c:v>
                </c:pt>
                <c:pt idx="40">
                  <c:v>0.33918954280185243</c:v>
                </c:pt>
                <c:pt idx="41">
                  <c:v>0.34135085501681417</c:v>
                </c:pt>
                <c:pt idx="42">
                  <c:v>0.33426533318994872</c:v>
                </c:pt>
                <c:pt idx="43">
                  <c:v>0.33771851214586995</c:v>
                </c:pt>
                <c:pt idx="44">
                  <c:v>0.33382895343476254</c:v>
                </c:pt>
                <c:pt idx="45">
                  <c:v>0.33795423039338229</c:v>
                </c:pt>
                <c:pt idx="46">
                  <c:v>0.3409310028016288</c:v>
                </c:pt>
                <c:pt idx="47">
                  <c:v>0.34034818027277675</c:v>
                </c:pt>
              </c:numCache>
            </c:numRef>
          </c:val>
          <c:smooth val="0"/>
          <c:extLst>
            <c:ext xmlns:c16="http://schemas.microsoft.com/office/drawing/2014/chart" uri="{C3380CC4-5D6E-409C-BE32-E72D297353CC}">
              <c16:uniqueId val="{00000001-C0A1-48DD-922C-B4E5748F7FBA}"/>
            </c:ext>
          </c:extLst>
        </c:ser>
        <c:dLbls>
          <c:showLegendKey val="0"/>
          <c:showVal val="0"/>
          <c:showCatName val="0"/>
          <c:showSerName val="0"/>
          <c:showPercent val="0"/>
          <c:showBubbleSize val="0"/>
        </c:dLbls>
        <c:smooth val="0"/>
        <c:axId val="165875072"/>
        <c:axId val="165880960"/>
      </c:lineChart>
      <c:dateAx>
        <c:axId val="165875072"/>
        <c:scaling>
          <c:orientation val="minMax"/>
        </c:scaling>
        <c:delete val="0"/>
        <c:axPos val="b"/>
        <c:numFmt formatCode="mmm\-yy" sourceLinked="1"/>
        <c:majorTickMark val="out"/>
        <c:minorTickMark val="none"/>
        <c:tickLblPos val="nextTo"/>
        <c:spPr>
          <a:ln w="3175">
            <a:solidFill>
              <a:srgbClr val="808080"/>
            </a:solidFill>
            <a:prstDash val="solid"/>
          </a:ln>
        </c:spPr>
        <c:crossAx val="165880960"/>
        <c:crosses val="autoZero"/>
        <c:auto val="1"/>
        <c:lblOffset val="100"/>
        <c:baseTimeUnit val="months"/>
      </c:dateAx>
      <c:valAx>
        <c:axId val="165880960"/>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65875072"/>
        <c:crosses val="autoZero"/>
        <c:crossBetween val="between"/>
      </c:valAx>
      <c:spPr>
        <a:solidFill>
          <a:srgbClr val="FFFFFF"/>
        </a:solidFill>
        <a:ln w="25400">
          <a:noFill/>
        </a:ln>
      </c:spPr>
    </c:plotArea>
    <c:legend>
      <c:legendPos val="l"/>
      <c:layout>
        <c:manualLayout>
          <c:xMode val="edge"/>
          <c:yMode val="edge"/>
          <c:x val="0.121687753229875"/>
          <c:y val="9.0210596556786524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33" r="0.750000000000002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fr-BE"/>
              <a:t>IRELAND</a:t>
            </a:r>
          </a:p>
        </c:rich>
      </c:tx>
      <c:overlay val="0"/>
      <c:spPr>
        <a:noFill/>
        <a:ln w="25400">
          <a:noFill/>
        </a:ln>
      </c:spPr>
    </c:title>
    <c:autoTitleDeleted val="0"/>
    <c:plotArea>
      <c:layout/>
      <c:lineChart>
        <c:grouping val="standard"/>
        <c:varyColors val="0"/>
        <c:ser>
          <c:idx val="0"/>
          <c:order val="0"/>
          <c:tx>
            <c:strRef>
              <c:f>'cross countries QUARTERLY'!$D$3</c:f>
              <c:strCache>
                <c:ptCount val="1"/>
                <c:pt idx="0">
                  <c:v>Resident banks</c:v>
                </c:pt>
              </c:strCache>
            </c:strRef>
          </c:tx>
          <c:spPr>
            <a:ln w="38100">
              <a:solidFill>
                <a:srgbClr val="F79646">
                  <a:lumMod val="75000"/>
                </a:srgbClr>
              </a:solidFill>
              <a:prstDash val="solid"/>
            </a:ln>
          </c:spPr>
          <c:marker>
            <c:symbol val="none"/>
          </c:marker>
          <c:cat>
            <c:numRef>
              <c:f>'cross countries QUARTERLY'!$A$19:$A$100</c:f>
              <c:numCache>
                <c:formatCode>mmm\-yy</c:formatCode>
                <c:ptCount val="82"/>
                <c:pt idx="0">
                  <c:v>37135</c:v>
                </c:pt>
                <c:pt idx="1">
                  <c:v>37226</c:v>
                </c:pt>
                <c:pt idx="2">
                  <c:v>37316</c:v>
                </c:pt>
                <c:pt idx="3">
                  <c:v>37408</c:v>
                </c:pt>
                <c:pt idx="4">
                  <c:v>37500</c:v>
                </c:pt>
                <c:pt idx="5">
                  <c:v>37591</c:v>
                </c:pt>
                <c:pt idx="6">
                  <c:v>37681</c:v>
                </c:pt>
                <c:pt idx="7">
                  <c:v>37773</c:v>
                </c:pt>
                <c:pt idx="8">
                  <c:v>37865</c:v>
                </c:pt>
                <c:pt idx="9">
                  <c:v>37956</c:v>
                </c:pt>
                <c:pt idx="10">
                  <c:v>38047</c:v>
                </c:pt>
                <c:pt idx="11">
                  <c:v>38139</c:v>
                </c:pt>
                <c:pt idx="12">
                  <c:v>38231</c:v>
                </c:pt>
                <c:pt idx="13">
                  <c:v>38322</c:v>
                </c:pt>
                <c:pt idx="14">
                  <c:v>38412</c:v>
                </c:pt>
                <c:pt idx="15">
                  <c:v>38504</c:v>
                </c:pt>
                <c:pt idx="16">
                  <c:v>38596</c:v>
                </c:pt>
                <c:pt idx="17">
                  <c:v>38687</c:v>
                </c:pt>
                <c:pt idx="18">
                  <c:v>38777</c:v>
                </c:pt>
                <c:pt idx="19">
                  <c:v>38869</c:v>
                </c:pt>
                <c:pt idx="20">
                  <c:v>38961</c:v>
                </c:pt>
                <c:pt idx="21">
                  <c:v>39052</c:v>
                </c:pt>
                <c:pt idx="22">
                  <c:v>39142</c:v>
                </c:pt>
                <c:pt idx="23">
                  <c:v>39234</c:v>
                </c:pt>
                <c:pt idx="24">
                  <c:v>39326</c:v>
                </c:pt>
                <c:pt idx="25">
                  <c:v>39417</c:v>
                </c:pt>
                <c:pt idx="26">
                  <c:v>39508</c:v>
                </c:pt>
                <c:pt idx="27">
                  <c:v>39600</c:v>
                </c:pt>
                <c:pt idx="28">
                  <c:v>39692</c:v>
                </c:pt>
                <c:pt idx="29">
                  <c:v>39783</c:v>
                </c:pt>
                <c:pt idx="30">
                  <c:v>39873</c:v>
                </c:pt>
                <c:pt idx="31">
                  <c:v>39965</c:v>
                </c:pt>
                <c:pt idx="32">
                  <c:v>40057</c:v>
                </c:pt>
                <c:pt idx="33">
                  <c:v>40148</c:v>
                </c:pt>
                <c:pt idx="34">
                  <c:v>40238</c:v>
                </c:pt>
                <c:pt idx="35">
                  <c:v>40330</c:v>
                </c:pt>
                <c:pt idx="36">
                  <c:v>40422</c:v>
                </c:pt>
                <c:pt idx="37">
                  <c:v>40513</c:v>
                </c:pt>
                <c:pt idx="38">
                  <c:v>40603</c:v>
                </c:pt>
                <c:pt idx="39">
                  <c:v>40695</c:v>
                </c:pt>
                <c:pt idx="40">
                  <c:v>40787</c:v>
                </c:pt>
                <c:pt idx="41">
                  <c:v>40878</c:v>
                </c:pt>
                <c:pt idx="42">
                  <c:v>40969</c:v>
                </c:pt>
                <c:pt idx="43">
                  <c:v>41061</c:v>
                </c:pt>
                <c:pt idx="44">
                  <c:v>41153</c:v>
                </c:pt>
                <c:pt idx="45">
                  <c:v>41244</c:v>
                </c:pt>
                <c:pt idx="46">
                  <c:v>41334</c:v>
                </c:pt>
                <c:pt idx="47">
                  <c:v>41426</c:v>
                </c:pt>
                <c:pt idx="48">
                  <c:v>41518</c:v>
                </c:pt>
                <c:pt idx="49">
                  <c:v>41609</c:v>
                </c:pt>
                <c:pt idx="50">
                  <c:v>41699</c:v>
                </c:pt>
                <c:pt idx="51">
                  <c:v>41791</c:v>
                </c:pt>
                <c:pt idx="52">
                  <c:v>41883</c:v>
                </c:pt>
                <c:pt idx="53">
                  <c:v>41974</c:v>
                </c:pt>
                <c:pt idx="54">
                  <c:v>42064</c:v>
                </c:pt>
                <c:pt idx="55">
                  <c:v>42156</c:v>
                </c:pt>
                <c:pt idx="56">
                  <c:v>42248</c:v>
                </c:pt>
                <c:pt idx="57">
                  <c:v>42339</c:v>
                </c:pt>
                <c:pt idx="58">
                  <c:v>42430</c:v>
                </c:pt>
                <c:pt idx="59">
                  <c:v>42522</c:v>
                </c:pt>
              </c:numCache>
            </c:numRef>
          </c:cat>
          <c:val>
            <c:numRef>
              <c:f>'cross countries QUARTERLY'!$D$19:$D$100</c:f>
              <c:numCache>
                <c:formatCode>0.0%</c:formatCode>
                <c:ptCount val="82"/>
                <c:pt idx="0">
                  <c:v>0.23324867236204111</c:v>
                </c:pt>
                <c:pt idx="1">
                  <c:v>0.2528524857375713</c:v>
                </c:pt>
                <c:pt idx="2">
                  <c:v>0.21298764235522172</c:v>
                </c:pt>
                <c:pt idx="3">
                  <c:v>0.21171592884846863</c:v>
                </c:pt>
                <c:pt idx="4">
                  <c:v>0.2071721396331111</c:v>
                </c:pt>
                <c:pt idx="5">
                  <c:v>0.19768848273081574</c:v>
                </c:pt>
                <c:pt idx="6">
                  <c:v>0.18178903061224488</c:v>
                </c:pt>
                <c:pt idx="7">
                  <c:v>0.17013616703365839</c:v>
                </c:pt>
                <c:pt idx="8">
                  <c:v>0.16208605089190087</c:v>
                </c:pt>
                <c:pt idx="9">
                  <c:v>0.16056594383220762</c:v>
                </c:pt>
                <c:pt idx="10">
                  <c:v>0.14335796813420018</c:v>
                </c:pt>
                <c:pt idx="11">
                  <c:v>0.1289268000630219</c:v>
                </c:pt>
                <c:pt idx="12">
                  <c:v>0.13077293389734201</c:v>
                </c:pt>
                <c:pt idx="13">
                  <c:v>0.12574293026231606</c:v>
                </c:pt>
                <c:pt idx="14">
                  <c:v>0.12429224151664807</c:v>
                </c:pt>
                <c:pt idx="15">
                  <c:v>0.11741201415680898</c:v>
                </c:pt>
                <c:pt idx="16">
                  <c:v>0.11482462931169034</c:v>
                </c:pt>
                <c:pt idx="17">
                  <c:v>0.11012276835616876</c:v>
                </c:pt>
                <c:pt idx="18">
                  <c:v>0.10453505102364201</c:v>
                </c:pt>
                <c:pt idx="19">
                  <c:v>0.10968552502297867</c:v>
                </c:pt>
                <c:pt idx="20">
                  <c:v>0.10427464054352979</c:v>
                </c:pt>
                <c:pt idx="21">
                  <c:v>0.10031030170893585</c:v>
                </c:pt>
                <c:pt idx="22">
                  <c:v>8.3785711998462964E-2</c:v>
                </c:pt>
                <c:pt idx="23">
                  <c:v>6.4501496187136007E-2</c:v>
                </c:pt>
                <c:pt idx="24">
                  <c:v>5.9706222351383648E-2</c:v>
                </c:pt>
                <c:pt idx="25">
                  <c:v>2.5975570348348739E-2</c:v>
                </c:pt>
                <c:pt idx="26">
                  <c:v>2.3360054347826086E-2</c:v>
                </c:pt>
                <c:pt idx="27">
                  <c:v>2.4185918911076527E-2</c:v>
                </c:pt>
                <c:pt idx="28">
                  <c:v>2.0938491592091022E-2</c:v>
                </c:pt>
                <c:pt idx="29">
                  <c:v>6.2548991974011078E-2</c:v>
                </c:pt>
                <c:pt idx="30">
                  <c:v>0.1273498478915096</c:v>
                </c:pt>
                <c:pt idx="31">
                  <c:v>0.14192699218491636</c:v>
                </c:pt>
                <c:pt idx="32">
                  <c:v>0.13409468655936796</c:v>
                </c:pt>
                <c:pt idx="33">
                  <c:v>0.11958088715459084</c:v>
                </c:pt>
                <c:pt idx="34">
                  <c:v>0.10413878960711326</c:v>
                </c:pt>
                <c:pt idx="35">
                  <c:v>0.11786133780546804</c:v>
                </c:pt>
                <c:pt idx="36">
                  <c:v>0.12911977683045228</c:v>
                </c:pt>
                <c:pt idx="37">
                  <c:v>0.14380013806574771</c:v>
                </c:pt>
                <c:pt idx="38">
                  <c:v>0.14086060481922344</c:v>
                </c:pt>
                <c:pt idx="39">
                  <c:v>0.14295253952461298</c:v>
                </c:pt>
                <c:pt idx="40">
                  <c:v>0.17234977286273984</c:v>
                </c:pt>
                <c:pt idx="41">
                  <c:v>0.18363067360215685</c:v>
                </c:pt>
                <c:pt idx="42">
                  <c:v>0.2154167717417233</c:v>
                </c:pt>
                <c:pt idx="43">
                  <c:v>0.24158386149571159</c:v>
                </c:pt>
                <c:pt idx="44">
                  <c:v>0.24049217002237136</c:v>
                </c:pt>
                <c:pt idx="45">
                  <c:v>0.24795965988640115</c:v>
                </c:pt>
                <c:pt idx="46">
                  <c:v>0.40910037224253226</c:v>
                </c:pt>
                <c:pt idx="47">
                  <c:v>0.43127354609621965</c:v>
                </c:pt>
                <c:pt idx="48">
                  <c:v>0.4360144183049785</c:v>
                </c:pt>
                <c:pt idx="49">
                  <c:v>0.45093552658841335</c:v>
                </c:pt>
                <c:pt idx="50">
                  <c:v>0.43405551914117169</c:v>
                </c:pt>
                <c:pt idx="51">
                  <c:v>0.43589177347690516</c:v>
                </c:pt>
                <c:pt idx="52">
                  <c:v>0.43386366068562054</c:v>
                </c:pt>
                <c:pt idx="53">
                  <c:v>0.40906316884277844</c:v>
                </c:pt>
                <c:pt idx="54">
                  <c:v>0.36146270571328826</c:v>
                </c:pt>
                <c:pt idx="55">
                  <c:v>0.35926420221575467</c:v>
                </c:pt>
                <c:pt idx="56">
                  <c:v>0.36803348887839471</c:v>
                </c:pt>
                <c:pt idx="57">
                  <c:v>0.3753337703659882</c:v>
                </c:pt>
                <c:pt idx="58">
                  <c:v>0.37438137284167861</c:v>
                </c:pt>
                <c:pt idx="59">
                  <c:v>0.40102219722782756</c:v>
                </c:pt>
              </c:numCache>
            </c:numRef>
          </c:val>
          <c:smooth val="0"/>
          <c:extLst>
            <c:ext xmlns:c16="http://schemas.microsoft.com/office/drawing/2014/chart" uri="{C3380CC4-5D6E-409C-BE32-E72D297353CC}">
              <c16:uniqueId val="{00000000-8674-4278-BC1E-D55C2BE191D3}"/>
            </c:ext>
          </c:extLst>
        </c:ser>
        <c:ser>
          <c:idx val="1"/>
          <c:order val="1"/>
          <c:tx>
            <c:strRef>
              <c:f>'cross countries QUARTERLY'!$E$3</c:f>
              <c:strCache>
                <c:ptCount val="1"/>
                <c:pt idx="0">
                  <c:v>Non-residents</c:v>
                </c:pt>
              </c:strCache>
            </c:strRef>
          </c:tx>
          <c:spPr>
            <a:ln w="38100">
              <a:solidFill>
                <a:srgbClr val="800000"/>
              </a:solidFill>
              <a:prstDash val="solid"/>
            </a:ln>
          </c:spPr>
          <c:marker>
            <c:symbol val="none"/>
          </c:marker>
          <c:cat>
            <c:numRef>
              <c:f>'cross countries QUARTERLY'!$A$19:$A$100</c:f>
              <c:numCache>
                <c:formatCode>mmm\-yy</c:formatCode>
                <c:ptCount val="82"/>
                <c:pt idx="0">
                  <c:v>37135</c:v>
                </c:pt>
                <c:pt idx="1">
                  <c:v>37226</c:v>
                </c:pt>
                <c:pt idx="2">
                  <c:v>37316</c:v>
                </c:pt>
                <c:pt idx="3">
                  <c:v>37408</c:v>
                </c:pt>
                <c:pt idx="4">
                  <c:v>37500</c:v>
                </c:pt>
                <c:pt idx="5">
                  <c:v>37591</c:v>
                </c:pt>
                <c:pt idx="6">
                  <c:v>37681</c:v>
                </c:pt>
                <c:pt idx="7">
                  <c:v>37773</c:v>
                </c:pt>
                <c:pt idx="8">
                  <c:v>37865</c:v>
                </c:pt>
                <c:pt idx="9">
                  <c:v>37956</c:v>
                </c:pt>
                <c:pt idx="10">
                  <c:v>38047</c:v>
                </c:pt>
                <c:pt idx="11">
                  <c:v>38139</c:v>
                </c:pt>
                <c:pt idx="12">
                  <c:v>38231</c:v>
                </c:pt>
                <c:pt idx="13">
                  <c:v>38322</c:v>
                </c:pt>
                <c:pt idx="14">
                  <c:v>38412</c:v>
                </c:pt>
                <c:pt idx="15">
                  <c:v>38504</c:v>
                </c:pt>
                <c:pt idx="16">
                  <c:v>38596</c:v>
                </c:pt>
                <c:pt idx="17">
                  <c:v>38687</c:v>
                </c:pt>
                <c:pt idx="18">
                  <c:v>38777</c:v>
                </c:pt>
                <c:pt idx="19">
                  <c:v>38869</c:v>
                </c:pt>
                <c:pt idx="20">
                  <c:v>38961</c:v>
                </c:pt>
                <c:pt idx="21">
                  <c:v>39052</c:v>
                </c:pt>
                <c:pt idx="22">
                  <c:v>39142</c:v>
                </c:pt>
                <c:pt idx="23">
                  <c:v>39234</c:v>
                </c:pt>
                <c:pt idx="24">
                  <c:v>39326</c:v>
                </c:pt>
                <c:pt idx="25">
                  <c:v>39417</c:v>
                </c:pt>
                <c:pt idx="26">
                  <c:v>39508</c:v>
                </c:pt>
                <c:pt idx="27">
                  <c:v>39600</c:v>
                </c:pt>
                <c:pt idx="28">
                  <c:v>39692</c:v>
                </c:pt>
                <c:pt idx="29">
                  <c:v>39783</c:v>
                </c:pt>
                <c:pt idx="30">
                  <c:v>39873</c:v>
                </c:pt>
                <c:pt idx="31">
                  <c:v>39965</c:v>
                </c:pt>
                <c:pt idx="32">
                  <c:v>40057</c:v>
                </c:pt>
                <c:pt idx="33">
                  <c:v>40148</c:v>
                </c:pt>
                <c:pt idx="34">
                  <c:v>40238</c:v>
                </c:pt>
                <c:pt idx="35">
                  <c:v>40330</c:v>
                </c:pt>
                <c:pt idx="36">
                  <c:v>40422</c:v>
                </c:pt>
                <c:pt idx="37">
                  <c:v>40513</c:v>
                </c:pt>
                <c:pt idx="38">
                  <c:v>40603</c:v>
                </c:pt>
                <c:pt idx="39">
                  <c:v>40695</c:v>
                </c:pt>
                <c:pt idx="40">
                  <c:v>40787</c:v>
                </c:pt>
                <c:pt idx="41">
                  <c:v>40878</c:v>
                </c:pt>
                <c:pt idx="42">
                  <c:v>40969</c:v>
                </c:pt>
                <c:pt idx="43">
                  <c:v>41061</c:v>
                </c:pt>
                <c:pt idx="44">
                  <c:v>41153</c:v>
                </c:pt>
                <c:pt idx="45">
                  <c:v>41244</c:v>
                </c:pt>
                <c:pt idx="46">
                  <c:v>41334</c:v>
                </c:pt>
                <c:pt idx="47">
                  <c:v>41426</c:v>
                </c:pt>
                <c:pt idx="48">
                  <c:v>41518</c:v>
                </c:pt>
                <c:pt idx="49">
                  <c:v>41609</c:v>
                </c:pt>
                <c:pt idx="50">
                  <c:v>41699</c:v>
                </c:pt>
                <c:pt idx="51">
                  <c:v>41791</c:v>
                </c:pt>
                <c:pt idx="52">
                  <c:v>41883</c:v>
                </c:pt>
                <c:pt idx="53">
                  <c:v>41974</c:v>
                </c:pt>
                <c:pt idx="54">
                  <c:v>42064</c:v>
                </c:pt>
                <c:pt idx="55">
                  <c:v>42156</c:v>
                </c:pt>
                <c:pt idx="56">
                  <c:v>42248</c:v>
                </c:pt>
                <c:pt idx="57">
                  <c:v>42339</c:v>
                </c:pt>
                <c:pt idx="58">
                  <c:v>42430</c:v>
                </c:pt>
                <c:pt idx="59">
                  <c:v>42522</c:v>
                </c:pt>
              </c:numCache>
            </c:numRef>
          </c:cat>
          <c:val>
            <c:numRef>
              <c:f>'cross countries QUARTERLY'!$E$19:$E$100</c:f>
              <c:numCache>
                <c:formatCode>0.0%</c:formatCode>
                <c:ptCount val="82"/>
                <c:pt idx="0">
                  <c:v>0.56855229739090274</c:v>
                </c:pt>
                <c:pt idx="1">
                  <c:v>0.53433170334148328</c:v>
                </c:pt>
                <c:pt idx="2">
                  <c:v>0.60751150957111699</c:v>
                </c:pt>
                <c:pt idx="3">
                  <c:v>0.61151977174446082</c:v>
                </c:pt>
                <c:pt idx="4">
                  <c:v>0.62545032920617827</c:v>
                </c:pt>
                <c:pt idx="5">
                  <c:v>0.65708014155803429</c:v>
                </c:pt>
                <c:pt idx="6">
                  <c:v>0.67582151360544218</c:v>
                </c:pt>
                <c:pt idx="7">
                  <c:v>0.70215071563384723</c:v>
                </c:pt>
                <c:pt idx="8">
                  <c:v>0.71969553495586658</c:v>
                </c:pt>
                <c:pt idx="9">
                  <c:v>0.72908922858158542</c:v>
                </c:pt>
                <c:pt idx="10">
                  <c:v>0.75437504631656949</c:v>
                </c:pt>
                <c:pt idx="11">
                  <c:v>0.78233836458169215</c:v>
                </c:pt>
                <c:pt idx="12">
                  <c:v>0.79314903087316113</c:v>
                </c:pt>
                <c:pt idx="13">
                  <c:v>0.79226730646193211</c:v>
                </c:pt>
                <c:pt idx="14">
                  <c:v>0.79920624502150706</c:v>
                </c:pt>
                <c:pt idx="15">
                  <c:v>0.80504438350923058</c:v>
                </c:pt>
                <c:pt idx="16">
                  <c:v>0.81709358514125174</c:v>
                </c:pt>
                <c:pt idx="17">
                  <c:v>0.84283306186324292</c:v>
                </c:pt>
                <c:pt idx="18">
                  <c:v>0.8383564999683083</c:v>
                </c:pt>
                <c:pt idx="19">
                  <c:v>0.83681379354061669</c:v>
                </c:pt>
                <c:pt idx="20">
                  <c:v>0.84627046926844685</c:v>
                </c:pt>
                <c:pt idx="21">
                  <c:v>0.8535195742088556</c:v>
                </c:pt>
                <c:pt idx="22">
                  <c:v>0.86888648371705779</c:v>
                </c:pt>
                <c:pt idx="23">
                  <c:v>0.89251127771163807</c:v>
                </c:pt>
                <c:pt idx="24">
                  <c:v>0.8975413477994123</c:v>
                </c:pt>
                <c:pt idx="25">
                  <c:v>0.93130485361597626</c:v>
                </c:pt>
                <c:pt idx="26">
                  <c:v>0.93759362060041407</c:v>
                </c:pt>
                <c:pt idx="27">
                  <c:v>0.94724566725579673</c:v>
                </c:pt>
                <c:pt idx="28">
                  <c:v>0.9485448905783902</c:v>
                </c:pt>
                <c:pt idx="29">
                  <c:v>0.90924061245939236</c:v>
                </c:pt>
                <c:pt idx="30">
                  <c:v>0.81503814443441303</c:v>
                </c:pt>
                <c:pt idx="31">
                  <c:v>0.80232309049135819</c:v>
                </c:pt>
                <c:pt idx="32">
                  <c:v>0.81226684261042736</c:v>
                </c:pt>
                <c:pt idx="33">
                  <c:v>0.83007899599198398</c:v>
                </c:pt>
                <c:pt idx="34">
                  <c:v>0.84750782256408985</c:v>
                </c:pt>
                <c:pt idx="35">
                  <c:v>0.84904014543287665</c:v>
                </c:pt>
                <c:pt idx="36">
                  <c:v>0.83467850236025409</c:v>
                </c:pt>
                <c:pt idx="37">
                  <c:v>0.81964129497680405</c:v>
                </c:pt>
                <c:pt idx="38">
                  <c:v>0.83051133723429127</c:v>
                </c:pt>
                <c:pt idx="39">
                  <c:v>0.82288918939430666</c:v>
                </c:pt>
                <c:pt idx="40">
                  <c:v>0.79454348412193465</c:v>
                </c:pt>
                <c:pt idx="41">
                  <c:v>0.77887079164224593</c:v>
                </c:pt>
                <c:pt idx="42">
                  <c:v>0.76453326027294066</c:v>
                </c:pt>
                <c:pt idx="43">
                  <c:v>0.72997909335867484</c:v>
                </c:pt>
                <c:pt idx="44">
                  <c:v>0.72644792443450157</c:v>
                </c:pt>
                <c:pt idx="45">
                  <c:v>0.72241130069547999</c:v>
                </c:pt>
                <c:pt idx="46">
                  <c:v>0.57029721109565878</c:v>
                </c:pt>
                <c:pt idx="47">
                  <c:v>0.5473087082665743</c:v>
                </c:pt>
                <c:pt idx="48">
                  <c:v>0.54189666881432075</c:v>
                </c:pt>
                <c:pt idx="49">
                  <c:v>0.51224697541596476</c:v>
                </c:pt>
                <c:pt idx="50">
                  <c:v>0.52369395383443462</c:v>
                </c:pt>
                <c:pt idx="51">
                  <c:v>0.52242352504703771</c:v>
                </c:pt>
                <c:pt idx="52">
                  <c:v>0.52737844683052115</c:v>
                </c:pt>
                <c:pt idx="53">
                  <c:v>0.5506579908715048</c:v>
                </c:pt>
                <c:pt idx="54">
                  <c:v>0.6030936651311759</c:v>
                </c:pt>
                <c:pt idx="55">
                  <c:v>0.60908068564933837</c:v>
                </c:pt>
                <c:pt idx="56">
                  <c:v>0.60097489134523796</c:v>
                </c:pt>
                <c:pt idx="57">
                  <c:v>0.59351166397518507</c:v>
                </c:pt>
                <c:pt idx="58">
                  <c:v>0.59443196279595911</c:v>
                </c:pt>
                <c:pt idx="59">
                  <c:v>0.56588044592940556</c:v>
                </c:pt>
              </c:numCache>
            </c:numRef>
          </c:val>
          <c:smooth val="0"/>
          <c:extLst>
            <c:ext xmlns:c16="http://schemas.microsoft.com/office/drawing/2014/chart" uri="{C3380CC4-5D6E-409C-BE32-E72D297353CC}">
              <c16:uniqueId val="{00000001-8674-4278-BC1E-D55C2BE191D3}"/>
            </c:ext>
          </c:extLst>
        </c:ser>
        <c:dLbls>
          <c:showLegendKey val="0"/>
          <c:showVal val="0"/>
          <c:showCatName val="0"/>
          <c:showSerName val="0"/>
          <c:showPercent val="0"/>
          <c:showBubbleSize val="0"/>
        </c:dLbls>
        <c:smooth val="0"/>
        <c:axId val="185552256"/>
        <c:axId val="185558144"/>
      </c:lineChart>
      <c:dateAx>
        <c:axId val="185552256"/>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a:lstStyle/>
          <a:p>
            <a:pPr>
              <a:defRPr/>
            </a:pPr>
            <a:endParaRPr lang="en-US"/>
          </a:p>
        </c:txPr>
        <c:crossAx val="185558144"/>
        <c:crosses val="autoZero"/>
        <c:auto val="1"/>
        <c:lblOffset val="100"/>
        <c:baseTimeUnit val="months"/>
        <c:majorUnit val="12"/>
        <c:majorTimeUnit val="months"/>
      </c:dateAx>
      <c:valAx>
        <c:axId val="185558144"/>
        <c:scaling>
          <c:orientation val="minMax"/>
        </c:scaling>
        <c:delete val="0"/>
        <c:axPos val="l"/>
        <c:majorGridlines>
          <c:spPr>
            <a:ln w="3175">
              <a:solidFill>
                <a:sysClr val="window" lastClr="FFFFFF">
                  <a:lumMod val="85000"/>
                </a:sysClr>
              </a:solidFill>
              <a:prstDash val="sysDot"/>
            </a:ln>
          </c:spPr>
        </c:majorGridlines>
        <c:numFmt formatCode="0%" sourceLinked="0"/>
        <c:majorTickMark val="out"/>
        <c:minorTickMark val="none"/>
        <c:tickLblPos val="nextTo"/>
        <c:spPr>
          <a:ln w="3175">
            <a:solidFill>
              <a:srgbClr val="808080"/>
            </a:solidFill>
            <a:prstDash val="solid"/>
          </a:ln>
        </c:spPr>
        <c:crossAx val="185552256"/>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8166268989110271"/>
          <c:y val="0.44301300055572113"/>
          <c:w val="0.29835646761201023"/>
          <c:h val="0.18428984721092137"/>
        </c:manualLayout>
      </c:layout>
      <c:overlay val="1"/>
      <c:spPr>
        <a:solidFill>
          <a:schemeClr val="bg1"/>
        </a:solidFill>
        <a:ln w="9525">
          <a:solidFill>
            <a:sysClr val="window" lastClr="FFFFFF">
              <a:lumMod val="8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PORTUGAL</a:t>
            </a:r>
          </a:p>
        </c:rich>
      </c:tx>
      <c:overlay val="0"/>
      <c:spPr>
        <a:noFill/>
        <a:ln w="25400">
          <a:noFill/>
        </a:ln>
      </c:spPr>
    </c:title>
    <c:autoTitleDeleted val="0"/>
    <c:plotArea>
      <c:layout/>
      <c:lineChart>
        <c:grouping val="standard"/>
        <c:varyColors val="0"/>
        <c:ser>
          <c:idx val="0"/>
          <c:order val="0"/>
          <c:tx>
            <c:strRef>
              <c:f>'cross countries QUARTERLY'!$J$3</c:f>
              <c:strCache>
                <c:ptCount val="1"/>
                <c:pt idx="0">
                  <c:v>Resident banks</c:v>
                </c:pt>
              </c:strCache>
            </c:strRef>
          </c:tx>
          <c:spPr>
            <a:ln w="28575" cmpd="sng">
              <a:solidFill>
                <a:srgbClr val="F79646">
                  <a:lumMod val="75000"/>
                </a:srgbClr>
              </a:solidFill>
              <a:prstDash val="solid"/>
            </a:ln>
          </c:spPr>
          <c:marker>
            <c:symbol val="none"/>
          </c:marker>
          <c:dPt>
            <c:idx val="59"/>
            <c:bubble3D val="0"/>
            <c:spPr>
              <a:ln w="28575" cmpd="sng">
                <a:solidFill>
                  <a:srgbClr val="F79646">
                    <a:lumMod val="75000"/>
                  </a:srgbClr>
                </a:solidFill>
                <a:prstDash val="sysDash"/>
              </a:ln>
            </c:spPr>
            <c:extLst>
              <c:ext xmlns:c16="http://schemas.microsoft.com/office/drawing/2014/chart" uri="{C3380CC4-5D6E-409C-BE32-E72D297353CC}">
                <c16:uniqueId val="{00000001-3B46-4E57-A1A2-0BF59FA708C7}"/>
              </c:ext>
            </c:extLst>
          </c:dPt>
          <c:dPt>
            <c:idx val="60"/>
            <c:bubble3D val="0"/>
            <c:spPr>
              <a:ln w="28575" cmpd="sng">
                <a:solidFill>
                  <a:srgbClr val="F79646">
                    <a:lumMod val="75000"/>
                  </a:srgbClr>
                </a:solidFill>
                <a:prstDash val="sysDash"/>
              </a:ln>
            </c:spPr>
            <c:extLst>
              <c:ext xmlns:c16="http://schemas.microsoft.com/office/drawing/2014/chart" uri="{C3380CC4-5D6E-409C-BE32-E72D297353CC}">
                <c16:uniqueId val="{00000003-3B46-4E57-A1A2-0BF59FA708C7}"/>
              </c:ext>
            </c:extLst>
          </c:dPt>
          <c:dPt>
            <c:idx val="61"/>
            <c:bubble3D val="0"/>
            <c:spPr>
              <a:ln w="28575" cmpd="sng">
                <a:solidFill>
                  <a:srgbClr val="F79646">
                    <a:lumMod val="75000"/>
                  </a:srgbClr>
                </a:solidFill>
                <a:prstDash val="sysDash"/>
              </a:ln>
            </c:spPr>
            <c:extLst>
              <c:ext xmlns:c16="http://schemas.microsoft.com/office/drawing/2014/chart" uri="{C3380CC4-5D6E-409C-BE32-E72D297353CC}">
                <c16:uniqueId val="{00000005-3B46-4E57-A1A2-0BF59FA708C7}"/>
              </c:ext>
            </c:extLst>
          </c:dPt>
          <c:cat>
            <c:numRef>
              <c:f>'cross countries QUARTERLY'!$A$8:$A$100</c:f>
              <c:numCache>
                <c:formatCode>mmm\-yy</c:formatCode>
                <c:ptCount val="93"/>
                <c:pt idx="0">
                  <c:v>36130</c:v>
                </c:pt>
                <c:pt idx="1">
                  <c:v>36220</c:v>
                </c:pt>
                <c:pt idx="2">
                  <c:v>36312</c:v>
                </c:pt>
                <c:pt idx="3">
                  <c:v>36404</c:v>
                </c:pt>
                <c:pt idx="4">
                  <c:v>36495</c:v>
                </c:pt>
                <c:pt idx="5">
                  <c:v>36586</c:v>
                </c:pt>
                <c:pt idx="6">
                  <c:v>36678</c:v>
                </c:pt>
                <c:pt idx="7">
                  <c:v>36770</c:v>
                </c:pt>
                <c:pt idx="8">
                  <c:v>36861</c:v>
                </c:pt>
                <c:pt idx="9">
                  <c:v>36951</c:v>
                </c:pt>
                <c:pt idx="10">
                  <c:v>37043</c:v>
                </c:pt>
                <c:pt idx="11">
                  <c:v>37135</c:v>
                </c:pt>
                <c:pt idx="12">
                  <c:v>37226</c:v>
                </c:pt>
                <c:pt idx="13">
                  <c:v>37316</c:v>
                </c:pt>
                <c:pt idx="14">
                  <c:v>37408</c:v>
                </c:pt>
                <c:pt idx="15">
                  <c:v>37500</c:v>
                </c:pt>
                <c:pt idx="16">
                  <c:v>37591</c:v>
                </c:pt>
                <c:pt idx="17">
                  <c:v>37681</c:v>
                </c:pt>
                <c:pt idx="18">
                  <c:v>37773</c:v>
                </c:pt>
                <c:pt idx="19">
                  <c:v>37865</c:v>
                </c:pt>
                <c:pt idx="20">
                  <c:v>37956</c:v>
                </c:pt>
                <c:pt idx="21">
                  <c:v>38047</c:v>
                </c:pt>
                <c:pt idx="22">
                  <c:v>38139</c:v>
                </c:pt>
                <c:pt idx="23">
                  <c:v>38231</c:v>
                </c:pt>
                <c:pt idx="24">
                  <c:v>38322</c:v>
                </c:pt>
                <c:pt idx="25">
                  <c:v>38412</c:v>
                </c:pt>
                <c:pt idx="26">
                  <c:v>38504</c:v>
                </c:pt>
                <c:pt idx="27">
                  <c:v>38596</c:v>
                </c:pt>
                <c:pt idx="28">
                  <c:v>38687</c:v>
                </c:pt>
                <c:pt idx="29">
                  <c:v>38777</c:v>
                </c:pt>
                <c:pt idx="30">
                  <c:v>38869</c:v>
                </c:pt>
                <c:pt idx="31">
                  <c:v>38961</c:v>
                </c:pt>
                <c:pt idx="32">
                  <c:v>39052</c:v>
                </c:pt>
                <c:pt idx="33">
                  <c:v>39142</c:v>
                </c:pt>
                <c:pt idx="34">
                  <c:v>39234</c:v>
                </c:pt>
                <c:pt idx="35">
                  <c:v>39326</c:v>
                </c:pt>
                <c:pt idx="36">
                  <c:v>39417</c:v>
                </c:pt>
                <c:pt idx="37">
                  <c:v>39508</c:v>
                </c:pt>
                <c:pt idx="38">
                  <c:v>39600</c:v>
                </c:pt>
                <c:pt idx="39">
                  <c:v>39692</c:v>
                </c:pt>
                <c:pt idx="40">
                  <c:v>39783</c:v>
                </c:pt>
                <c:pt idx="41">
                  <c:v>39873</c:v>
                </c:pt>
                <c:pt idx="42">
                  <c:v>39965</c:v>
                </c:pt>
                <c:pt idx="43">
                  <c:v>40057</c:v>
                </c:pt>
                <c:pt idx="44">
                  <c:v>40148</c:v>
                </c:pt>
                <c:pt idx="45">
                  <c:v>40238</c:v>
                </c:pt>
                <c:pt idx="46">
                  <c:v>40330</c:v>
                </c:pt>
                <c:pt idx="47">
                  <c:v>40422</c:v>
                </c:pt>
                <c:pt idx="48">
                  <c:v>40513</c:v>
                </c:pt>
                <c:pt idx="49">
                  <c:v>40603</c:v>
                </c:pt>
                <c:pt idx="50">
                  <c:v>40695</c:v>
                </c:pt>
                <c:pt idx="51">
                  <c:v>40787</c:v>
                </c:pt>
                <c:pt idx="52">
                  <c:v>40878</c:v>
                </c:pt>
                <c:pt idx="53">
                  <c:v>40969</c:v>
                </c:pt>
                <c:pt idx="54">
                  <c:v>41061</c:v>
                </c:pt>
                <c:pt idx="55">
                  <c:v>41153</c:v>
                </c:pt>
                <c:pt idx="56">
                  <c:v>41244</c:v>
                </c:pt>
                <c:pt idx="57">
                  <c:v>41334</c:v>
                </c:pt>
                <c:pt idx="58">
                  <c:v>41426</c:v>
                </c:pt>
                <c:pt idx="59">
                  <c:v>41518</c:v>
                </c:pt>
                <c:pt idx="60">
                  <c:v>41609</c:v>
                </c:pt>
                <c:pt idx="61">
                  <c:v>41699</c:v>
                </c:pt>
                <c:pt idx="62">
                  <c:v>41791</c:v>
                </c:pt>
                <c:pt idx="63">
                  <c:v>41883</c:v>
                </c:pt>
                <c:pt idx="64">
                  <c:v>41974</c:v>
                </c:pt>
                <c:pt idx="65">
                  <c:v>42064</c:v>
                </c:pt>
                <c:pt idx="66">
                  <c:v>42156</c:v>
                </c:pt>
                <c:pt idx="67">
                  <c:v>42248</c:v>
                </c:pt>
                <c:pt idx="68">
                  <c:v>42339</c:v>
                </c:pt>
                <c:pt idx="69">
                  <c:v>42430</c:v>
                </c:pt>
                <c:pt idx="70">
                  <c:v>42522</c:v>
                </c:pt>
              </c:numCache>
            </c:numRef>
          </c:cat>
          <c:val>
            <c:numRef>
              <c:f>'cross countries QUARTERLY'!$P$8:$P$100</c:f>
              <c:numCache>
                <c:formatCode>0.0%</c:formatCode>
                <c:ptCount val="93"/>
                <c:pt idx="36">
                  <c:v>8.4698063243159039E-2</c:v>
                </c:pt>
                <c:pt idx="37">
                  <c:v>8.686215129559384E-2</c:v>
                </c:pt>
                <c:pt idx="38">
                  <c:v>9.5448467138824225E-2</c:v>
                </c:pt>
                <c:pt idx="39">
                  <c:v>8.5615465260971385E-2</c:v>
                </c:pt>
                <c:pt idx="40">
                  <c:v>8.1609227581959182E-2</c:v>
                </c:pt>
                <c:pt idx="41">
                  <c:v>8.8810860578051376E-2</c:v>
                </c:pt>
                <c:pt idx="42">
                  <c:v>9.692318084333891E-2</c:v>
                </c:pt>
                <c:pt idx="43">
                  <c:v>0.11723565265032188</c:v>
                </c:pt>
                <c:pt idx="44">
                  <c:v>0.12079417388827861</c:v>
                </c:pt>
                <c:pt idx="45">
                  <c:v>0.13755666148920659</c:v>
                </c:pt>
                <c:pt idx="46">
                  <c:v>0.19881540435273601</c:v>
                </c:pt>
                <c:pt idx="47">
                  <c:v>0.2062516717149446</c:v>
                </c:pt>
                <c:pt idx="48">
                  <c:v>0.23469332059766665</c:v>
                </c:pt>
                <c:pt idx="49">
                  <c:v>0.23071794630049902</c:v>
                </c:pt>
                <c:pt idx="50">
                  <c:v>0.27089125102207684</c:v>
                </c:pt>
                <c:pt idx="51">
                  <c:v>0.27482393495659302</c:v>
                </c:pt>
                <c:pt idx="52">
                  <c:v>0.27866002425163261</c:v>
                </c:pt>
                <c:pt idx="53">
                  <c:v>0.32977364133985743</c:v>
                </c:pt>
                <c:pt idx="54">
                  <c:v>0.35723933530406055</c:v>
                </c:pt>
                <c:pt idx="55">
                  <c:v>0.36123718661232557</c:v>
                </c:pt>
                <c:pt idx="56">
                  <c:v>0.35110194415797719</c:v>
                </c:pt>
                <c:pt idx="57">
                  <c:v>0.34056147435994033</c:v>
                </c:pt>
                <c:pt idx="58">
                  <c:v>0.34835174456783458</c:v>
                </c:pt>
                <c:pt idx="59">
                  <c:v>0.37827602335651883</c:v>
                </c:pt>
                <c:pt idx="60">
                  <c:v>0.35596728555370361</c:v>
                </c:pt>
                <c:pt idx="61">
                  <c:v>0.33205603035354642</c:v>
                </c:pt>
                <c:pt idx="62">
                  <c:v>0.33195577334615267</c:v>
                </c:pt>
                <c:pt idx="63">
                  <c:v>0.29143310417768375</c:v>
                </c:pt>
                <c:pt idx="64">
                  <c:v>0.30004533942028078</c:v>
                </c:pt>
                <c:pt idx="65">
                  <c:v>0.28130028480558428</c:v>
                </c:pt>
                <c:pt idx="66">
                  <c:v>0.28646826528926861</c:v>
                </c:pt>
                <c:pt idx="67">
                  <c:v>0.28004514640022571</c:v>
                </c:pt>
                <c:pt idx="68">
                  <c:v>0.26642104573354985</c:v>
                </c:pt>
                <c:pt idx="69">
                  <c:v>0.28761684234451801</c:v>
                </c:pt>
                <c:pt idx="70">
                  <c:v>0.28627362705574994</c:v>
                </c:pt>
              </c:numCache>
            </c:numRef>
          </c:val>
          <c:smooth val="0"/>
          <c:extLst>
            <c:ext xmlns:c16="http://schemas.microsoft.com/office/drawing/2014/chart" uri="{C3380CC4-5D6E-409C-BE32-E72D297353CC}">
              <c16:uniqueId val="{00000006-3B46-4E57-A1A2-0BF59FA708C7}"/>
            </c:ext>
          </c:extLst>
        </c:ser>
        <c:ser>
          <c:idx val="1"/>
          <c:order val="1"/>
          <c:tx>
            <c:strRef>
              <c:f>'cross countries QUARTERLY'!$K$3</c:f>
              <c:strCache>
                <c:ptCount val="1"/>
                <c:pt idx="0">
                  <c:v>Non-residents</c:v>
                </c:pt>
              </c:strCache>
            </c:strRef>
          </c:tx>
          <c:spPr>
            <a:ln w="28575" cmpd="sng">
              <a:solidFill>
                <a:srgbClr val="800000"/>
              </a:solidFill>
              <a:prstDash val="solid"/>
            </a:ln>
          </c:spPr>
          <c:marker>
            <c:symbol val="none"/>
          </c:marker>
          <c:dPt>
            <c:idx val="59"/>
            <c:bubble3D val="0"/>
            <c:spPr>
              <a:ln w="28575" cmpd="sng">
                <a:solidFill>
                  <a:srgbClr val="800000"/>
                </a:solidFill>
                <a:prstDash val="sysDash"/>
              </a:ln>
            </c:spPr>
            <c:extLst>
              <c:ext xmlns:c16="http://schemas.microsoft.com/office/drawing/2014/chart" uri="{C3380CC4-5D6E-409C-BE32-E72D297353CC}">
                <c16:uniqueId val="{00000008-3B46-4E57-A1A2-0BF59FA708C7}"/>
              </c:ext>
            </c:extLst>
          </c:dPt>
          <c:dPt>
            <c:idx val="60"/>
            <c:bubble3D val="0"/>
            <c:spPr>
              <a:ln w="28575" cmpd="sng">
                <a:solidFill>
                  <a:srgbClr val="800000"/>
                </a:solidFill>
                <a:prstDash val="sysDash"/>
              </a:ln>
            </c:spPr>
            <c:extLst>
              <c:ext xmlns:c16="http://schemas.microsoft.com/office/drawing/2014/chart" uri="{C3380CC4-5D6E-409C-BE32-E72D297353CC}">
                <c16:uniqueId val="{0000000A-3B46-4E57-A1A2-0BF59FA708C7}"/>
              </c:ext>
            </c:extLst>
          </c:dPt>
          <c:dPt>
            <c:idx val="61"/>
            <c:bubble3D val="0"/>
            <c:spPr>
              <a:ln w="28575" cmpd="sng">
                <a:solidFill>
                  <a:srgbClr val="800000"/>
                </a:solidFill>
                <a:prstDash val="sysDash"/>
              </a:ln>
            </c:spPr>
            <c:extLst>
              <c:ext xmlns:c16="http://schemas.microsoft.com/office/drawing/2014/chart" uri="{C3380CC4-5D6E-409C-BE32-E72D297353CC}">
                <c16:uniqueId val="{0000000C-3B46-4E57-A1A2-0BF59FA708C7}"/>
              </c:ext>
            </c:extLst>
          </c:dPt>
          <c:cat>
            <c:numRef>
              <c:f>'cross countries QUARTERLY'!$A$8:$A$100</c:f>
              <c:numCache>
                <c:formatCode>mmm\-yy</c:formatCode>
                <c:ptCount val="93"/>
                <c:pt idx="0">
                  <c:v>36130</c:v>
                </c:pt>
                <c:pt idx="1">
                  <c:v>36220</c:v>
                </c:pt>
                <c:pt idx="2">
                  <c:v>36312</c:v>
                </c:pt>
                <c:pt idx="3">
                  <c:v>36404</c:v>
                </c:pt>
                <c:pt idx="4">
                  <c:v>36495</c:v>
                </c:pt>
                <c:pt idx="5">
                  <c:v>36586</c:v>
                </c:pt>
                <c:pt idx="6">
                  <c:v>36678</c:v>
                </c:pt>
                <c:pt idx="7">
                  <c:v>36770</c:v>
                </c:pt>
                <c:pt idx="8">
                  <c:v>36861</c:v>
                </c:pt>
                <c:pt idx="9">
                  <c:v>36951</c:v>
                </c:pt>
                <c:pt idx="10">
                  <c:v>37043</c:v>
                </c:pt>
                <c:pt idx="11">
                  <c:v>37135</c:v>
                </c:pt>
                <c:pt idx="12">
                  <c:v>37226</c:v>
                </c:pt>
                <c:pt idx="13">
                  <c:v>37316</c:v>
                </c:pt>
                <c:pt idx="14">
                  <c:v>37408</c:v>
                </c:pt>
                <c:pt idx="15">
                  <c:v>37500</c:v>
                </c:pt>
                <c:pt idx="16">
                  <c:v>37591</c:v>
                </c:pt>
                <c:pt idx="17">
                  <c:v>37681</c:v>
                </c:pt>
                <c:pt idx="18">
                  <c:v>37773</c:v>
                </c:pt>
                <c:pt idx="19">
                  <c:v>37865</c:v>
                </c:pt>
                <c:pt idx="20">
                  <c:v>37956</c:v>
                </c:pt>
                <c:pt idx="21">
                  <c:v>38047</c:v>
                </c:pt>
                <c:pt idx="22">
                  <c:v>38139</c:v>
                </c:pt>
                <c:pt idx="23">
                  <c:v>38231</c:v>
                </c:pt>
                <c:pt idx="24">
                  <c:v>38322</c:v>
                </c:pt>
                <c:pt idx="25">
                  <c:v>38412</c:v>
                </c:pt>
                <c:pt idx="26">
                  <c:v>38504</c:v>
                </c:pt>
                <c:pt idx="27">
                  <c:v>38596</c:v>
                </c:pt>
                <c:pt idx="28">
                  <c:v>38687</c:v>
                </c:pt>
                <c:pt idx="29">
                  <c:v>38777</c:v>
                </c:pt>
                <c:pt idx="30">
                  <c:v>38869</c:v>
                </c:pt>
                <c:pt idx="31">
                  <c:v>38961</c:v>
                </c:pt>
                <c:pt idx="32">
                  <c:v>39052</c:v>
                </c:pt>
                <c:pt idx="33">
                  <c:v>39142</c:v>
                </c:pt>
                <c:pt idx="34">
                  <c:v>39234</c:v>
                </c:pt>
                <c:pt idx="35">
                  <c:v>39326</c:v>
                </c:pt>
                <c:pt idx="36">
                  <c:v>39417</c:v>
                </c:pt>
                <c:pt idx="37">
                  <c:v>39508</c:v>
                </c:pt>
                <c:pt idx="38">
                  <c:v>39600</c:v>
                </c:pt>
                <c:pt idx="39">
                  <c:v>39692</c:v>
                </c:pt>
                <c:pt idx="40">
                  <c:v>39783</c:v>
                </c:pt>
                <c:pt idx="41">
                  <c:v>39873</c:v>
                </c:pt>
                <c:pt idx="42">
                  <c:v>39965</c:v>
                </c:pt>
                <c:pt idx="43">
                  <c:v>40057</c:v>
                </c:pt>
                <c:pt idx="44">
                  <c:v>40148</c:v>
                </c:pt>
                <c:pt idx="45">
                  <c:v>40238</c:v>
                </c:pt>
                <c:pt idx="46">
                  <c:v>40330</c:v>
                </c:pt>
                <c:pt idx="47">
                  <c:v>40422</c:v>
                </c:pt>
                <c:pt idx="48">
                  <c:v>40513</c:v>
                </c:pt>
                <c:pt idx="49">
                  <c:v>40603</c:v>
                </c:pt>
                <c:pt idx="50">
                  <c:v>40695</c:v>
                </c:pt>
                <c:pt idx="51">
                  <c:v>40787</c:v>
                </c:pt>
                <c:pt idx="52">
                  <c:v>40878</c:v>
                </c:pt>
                <c:pt idx="53">
                  <c:v>40969</c:v>
                </c:pt>
                <c:pt idx="54">
                  <c:v>41061</c:v>
                </c:pt>
                <c:pt idx="55">
                  <c:v>41153</c:v>
                </c:pt>
                <c:pt idx="56">
                  <c:v>41244</c:v>
                </c:pt>
                <c:pt idx="57">
                  <c:v>41334</c:v>
                </c:pt>
                <c:pt idx="58">
                  <c:v>41426</c:v>
                </c:pt>
                <c:pt idx="59">
                  <c:v>41518</c:v>
                </c:pt>
                <c:pt idx="60">
                  <c:v>41609</c:v>
                </c:pt>
                <c:pt idx="61">
                  <c:v>41699</c:v>
                </c:pt>
                <c:pt idx="62">
                  <c:v>41791</c:v>
                </c:pt>
                <c:pt idx="63">
                  <c:v>41883</c:v>
                </c:pt>
                <c:pt idx="64">
                  <c:v>41974</c:v>
                </c:pt>
                <c:pt idx="65">
                  <c:v>42064</c:v>
                </c:pt>
                <c:pt idx="66">
                  <c:v>42156</c:v>
                </c:pt>
                <c:pt idx="67">
                  <c:v>42248</c:v>
                </c:pt>
                <c:pt idx="68">
                  <c:v>42339</c:v>
                </c:pt>
                <c:pt idx="69">
                  <c:v>42430</c:v>
                </c:pt>
                <c:pt idx="70">
                  <c:v>42522</c:v>
                </c:pt>
              </c:numCache>
            </c:numRef>
          </c:cat>
          <c:val>
            <c:numRef>
              <c:f>'cross countries QUARTERLY'!$Q$8:$Q$100</c:f>
              <c:numCache>
                <c:formatCode>0.0%</c:formatCode>
                <c:ptCount val="93"/>
                <c:pt idx="36">
                  <c:v>0.83836128563269119</c:v>
                </c:pt>
                <c:pt idx="37">
                  <c:v>0.84126262260855189</c:v>
                </c:pt>
                <c:pt idx="38">
                  <c:v>0.83337130404635729</c:v>
                </c:pt>
                <c:pt idx="39">
                  <c:v>0.84339757595947518</c:v>
                </c:pt>
                <c:pt idx="40">
                  <c:v>0.84124228935113898</c:v>
                </c:pt>
                <c:pt idx="41">
                  <c:v>0.84163161410286502</c:v>
                </c:pt>
                <c:pt idx="42">
                  <c:v>0.8350726987182735</c:v>
                </c:pt>
                <c:pt idx="43">
                  <c:v>0.81413504999315167</c:v>
                </c:pt>
                <c:pt idx="44">
                  <c:v>0.81433744253224294</c:v>
                </c:pt>
                <c:pt idx="45">
                  <c:v>0.80075759977176908</c:v>
                </c:pt>
                <c:pt idx="46">
                  <c:v>0.73348902597352716</c:v>
                </c:pt>
                <c:pt idx="47">
                  <c:v>0.72905567081854394</c:v>
                </c:pt>
                <c:pt idx="48">
                  <c:v>0.67678924745855218</c:v>
                </c:pt>
                <c:pt idx="49">
                  <c:v>0.67222023933788122</c:v>
                </c:pt>
                <c:pt idx="50">
                  <c:v>0.62795039520305262</c:v>
                </c:pt>
                <c:pt idx="51">
                  <c:v>0.62069550107016469</c:v>
                </c:pt>
                <c:pt idx="52">
                  <c:v>0.61119957924878376</c:v>
                </c:pt>
                <c:pt idx="53">
                  <c:v>0.55732289866856388</c:v>
                </c:pt>
                <c:pt idx="54">
                  <c:v>0.52798252587544281</c:v>
                </c:pt>
                <c:pt idx="55">
                  <c:v>0.52050142027911572</c:v>
                </c:pt>
                <c:pt idx="56">
                  <c:v>0.52638172720675303</c:v>
                </c:pt>
                <c:pt idx="57">
                  <c:v>0.53807959494281277</c:v>
                </c:pt>
                <c:pt idx="58">
                  <c:v>0.53388445430268361</c:v>
                </c:pt>
                <c:pt idx="59">
                  <c:v>0.49766133047663591</c:v>
                </c:pt>
                <c:pt idx="60">
                  <c:v>0.51522152021396184</c:v>
                </c:pt>
                <c:pt idx="61">
                  <c:v>0.54134011209087962</c:v>
                </c:pt>
                <c:pt idx="62">
                  <c:v>0.53321651211115595</c:v>
                </c:pt>
                <c:pt idx="63">
                  <c:v>0.57411800256855783</c:v>
                </c:pt>
                <c:pt idx="64">
                  <c:v>0.55904286920358959</c:v>
                </c:pt>
                <c:pt idx="65">
                  <c:v>0.57589653322857726</c:v>
                </c:pt>
                <c:pt idx="66">
                  <c:v>0.55168245769455992</c:v>
                </c:pt>
                <c:pt idx="67">
                  <c:v>0.54242242271211216</c:v>
                </c:pt>
                <c:pt idx="68">
                  <c:v>0.53354837300402658</c:v>
                </c:pt>
                <c:pt idx="69">
                  <c:v>0.49371395289371256</c:v>
                </c:pt>
                <c:pt idx="70">
                  <c:v>0.47298449533086406</c:v>
                </c:pt>
              </c:numCache>
            </c:numRef>
          </c:val>
          <c:smooth val="0"/>
          <c:extLst>
            <c:ext xmlns:c16="http://schemas.microsoft.com/office/drawing/2014/chart" uri="{C3380CC4-5D6E-409C-BE32-E72D297353CC}">
              <c16:uniqueId val="{0000000D-3B46-4E57-A1A2-0BF59FA708C7}"/>
            </c:ext>
          </c:extLst>
        </c:ser>
        <c:dLbls>
          <c:showLegendKey val="0"/>
          <c:showVal val="0"/>
          <c:showCatName val="0"/>
          <c:showSerName val="0"/>
          <c:showPercent val="0"/>
          <c:showBubbleSize val="0"/>
        </c:dLbls>
        <c:smooth val="0"/>
        <c:axId val="205420032"/>
        <c:axId val="205471744"/>
      </c:lineChart>
      <c:dateAx>
        <c:axId val="205420032"/>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vert="horz"/>
          <a:lstStyle/>
          <a:p>
            <a:pPr>
              <a:defRPr/>
            </a:pPr>
            <a:endParaRPr lang="en-US"/>
          </a:p>
        </c:txPr>
        <c:crossAx val="205471744"/>
        <c:crosses val="autoZero"/>
        <c:auto val="1"/>
        <c:lblOffset val="100"/>
        <c:baseTimeUnit val="months"/>
        <c:majorUnit val="12"/>
        <c:majorTimeUnit val="months"/>
      </c:dateAx>
      <c:valAx>
        <c:axId val="205471744"/>
        <c:scaling>
          <c:orientation val="minMax"/>
          <c:max val="1"/>
        </c:scaling>
        <c:delete val="0"/>
        <c:axPos val="l"/>
        <c:majorGridlines>
          <c:spPr>
            <a:ln w="3175">
              <a:solidFill>
                <a:sysClr val="window" lastClr="FFFFFF">
                  <a:lumMod val="85000"/>
                </a:sysClr>
              </a:solidFill>
              <a:prstDash val="solid"/>
            </a:ln>
          </c:spPr>
        </c:majorGridlines>
        <c:numFmt formatCode="0%" sourceLinked="0"/>
        <c:majorTickMark val="out"/>
        <c:minorTickMark val="none"/>
        <c:tickLblPos val="nextTo"/>
        <c:spPr>
          <a:ln w="3175">
            <a:solidFill>
              <a:srgbClr val="808080"/>
            </a:solidFill>
            <a:prstDash val="solid"/>
          </a:ln>
        </c:spPr>
        <c:crossAx val="205420032"/>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238070716241781"/>
          <c:y val="0.15859322890620742"/>
          <c:w val="0.32794837227881007"/>
          <c:h val="0.25031009854443542"/>
        </c:manualLayout>
      </c:layout>
      <c:overlay val="1"/>
      <c:spPr>
        <a:solidFill>
          <a:schemeClr val="bg1"/>
        </a:solidFill>
        <a:ln w="9525" cmpd="sng">
          <a:solidFill>
            <a:sysClr val="window" lastClr="FFFFFF">
              <a:lumMod val="9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UK</a:t>
            </a:r>
          </a:p>
        </c:rich>
      </c:tx>
      <c:overlay val="0"/>
      <c:spPr>
        <a:noFill/>
        <a:ln w="25400">
          <a:noFill/>
        </a:ln>
      </c:spPr>
    </c:title>
    <c:autoTitleDeleted val="0"/>
    <c:plotArea>
      <c:layout/>
      <c:lineChart>
        <c:grouping val="standard"/>
        <c:varyColors val="0"/>
        <c:ser>
          <c:idx val="0"/>
          <c:order val="0"/>
          <c:tx>
            <c:strRef>
              <c:f>'cross countries QUARTERLY'!$R$3</c:f>
              <c:strCache>
                <c:ptCount val="1"/>
                <c:pt idx="0">
                  <c:v>Resident banks</c:v>
                </c:pt>
              </c:strCache>
            </c:strRef>
          </c:tx>
          <c:spPr>
            <a:ln w="38100">
              <a:solidFill>
                <a:srgbClr val="F79646">
                  <a:lumMod val="75000"/>
                </a:srgbClr>
              </a:solidFill>
              <a:prstDash val="solid"/>
            </a:ln>
          </c:spPr>
          <c:marker>
            <c:symbol val="none"/>
          </c:marker>
          <c:cat>
            <c:numRef>
              <c:f>'cross countries QUARTERLY'!$A$6:$A$100</c:f>
              <c:numCache>
                <c:formatCode>mmm\-yy</c:formatCode>
                <c:ptCount val="95"/>
                <c:pt idx="0">
                  <c:v>35947</c:v>
                </c:pt>
                <c:pt idx="1">
                  <c:v>36039</c:v>
                </c:pt>
                <c:pt idx="2">
                  <c:v>36130</c:v>
                </c:pt>
                <c:pt idx="3">
                  <c:v>36220</c:v>
                </c:pt>
                <c:pt idx="4">
                  <c:v>36312</c:v>
                </c:pt>
                <c:pt idx="5">
                  <c:v>36404</c:v>
                </c:pt>
                <c:pt idx="6">
                  <c:v>36495</c:v>
                </c:pt>
                <c:pt idx="7">
                  <c:v>36586</c:v>
                </c:pt>
                <c:pt idx="8">
                  <c:v>36678</c:v>
                </c:pt>
                <c:pt idx="9">
                  <c:v>36770</c:v>
                </c:pt>
                <c:pt idx="10">
                  <c:v>36861</c:v>
                </c:pt>
                <c:pt idx="11">
                  <c:v>36951</c:v>
                </c:pt>
                <c:pt idx="12">
                  <c:v>37043</c:v>
                </c:pt>
                <c:pt idx="13">
                  <c:v>37135</c:v>
                </c:pt>
                <c:pt idx="14">
                  <c:v>37226</c:v>
                </c:pt>
                <c:pt idx="15">
                  <c:v>37316</c:v>
                </c:pt>
                <c:pt idx="16">
                  <c:v>37408</c:v>
                </c:pt>
                <c:pt idx="17">
                  <c:v>37500</c:v>
                </c:pt>
                <c:pt idx="18">
                  <c:v>37591</c:v>
                </c:pt>
                <c:pt idx="19">
                  <c:v>37681</c:v>
                </c:pt>
                <c:pt idx="20">
                  <c:v>37773</c:v>
                </c:pt>
                <c:pt idx="21">
                  <c:v>37865</c:v>
                </c:pt>
                <c:pt idx="22">
                  <c:v>37956</c:v>
                </c:pt>
                <c:pt idx="23">
                  <c:v>38047</c:v>
                </c:pt>
                <c:pt idx="24">
                  <c:v>38139</c:v>
                </c:pt>
                <c:pt idx="25">
                  <c:v>38231</c:v>
                </c:pt>
                <c:pt idx="26">
                  <c:v>38322</c:v>
                </c:pt>
                <c:pt idx="27">
                  <c:v>38412</c:v>
                </c:pt>
                <c:pt idx="28">
                  <c:v>38504</c:v>
                </c:pt>
                <c:pt idx="29">
                  <c:v>38596</c:v>
                </c:pt>
                <c:pt idx="30">
                  <c:v>38687</c:v>
                </c:pt>
                <c:pt idx="31">
                  <c:v>38777</c:v>
                </c:pt>
                <c:pt idx="32">
                  <c:v>38869</c:v>
                </c:pt>
                <c:pt idx="33">
                  <c:v>38961</c:v>
                </c:pt>
                <c:pt idx="34">
                  <c:v>39052</c:v>
                </c:pt>
                <c:pt idx="35">
                  <c:v>39142</c:v>
                </c:pt>
                <c:pt idx="36">
                  <c:v>39234</c:v>
                </c:pt>
                <c:pt idx="37">
                  <c:v>39326</c:v>
                </c:pt>
                <c:pt idx="38">
                  <c:v>39417</c:v>
                </c:pt>
                <c:pt idx="39">
                  <c:v>39508</c:v>
                </c:pt>
                <c:pt idx="40">
                  <c:v>39600</c:v>
                </c:pt>
                <c:pt idx="41">
                  <c:v>39692</c:v>
                </c:pt>
                <c:pt idx="42">
                  <c:v>39783</c:v>
                </c:pt>
                <c:pt idx="43">
                  <c:v>39873</c:v>
                </c:pt>
                <c:pt idx="44">
                  <c:v>39965</c:v>
                </c:pt>
                <c:pt idx="45">
                  <c:v>40057</c:v>
                </c:pt>
                <c:pt idx="46">
                  <c:v>40148</c:v>
                </c:pt>
                <c:pt idx="47">
                  <c:v>40238</c:v>
                </c:pt>
                <c:pt idx="48">
                  <c:v>40330</c:v>
                </c:pt>
                <c:pt idx="49">
                  <c:v>40422</c:v>
                </c:pt>
                <c:pt idx="50">
                  <c:v>40513</c:v>
                </c:pt>
                <c:pt idx="51">
                  <c:v>40603</c:v>
                </c:pt>
                <c:pt idx="52">
                  <c:v>40695</c:v>
                </c:pt>
                <c:pt idx="53">
                  <c:v>40787</c:v>
                </c:pt>
                <c:pt idx="54">
                  <c:v>40878</c:v>
                </c:pt>
                <c:pt idx="55">
                  <c:v>40969</c:v>
                </c:pt>
                <c:pt idx="56">
                  <c:v>41061</c:v>
                </c:pt>
                <c:pt idx="57">
                  <c:v>41153</c:v>
                </c:pt>
                <c:pt idx="58">
                  <c:v>41244</c:v>
                </c:pt>
                <c:pt idx="59">
                  <c:v>41334</c:v>
                </c:pt>
                <c:pt idx="60">
                  <c:v>41426</c:v>
                </c:pt>
                <c:pt idx="61">
                  <c:v>41518</c:v>
                </c:pt>
                <c:pt idx="62">
                  <c:v>41609</c:v>
                </c:pt>
                <c:pt idx="63">
                  <c:v>41699</c:v>
                </c:pt>
                <c:pt idx="64">
                  <c:v>41791</c:v>
                </c:pt>
                <c:pt idx="65">
                  <c:v>41883</c:v>
                </c:pt>
                <c:pt idx="66">
                  <c:v>41974</c:v>
                </c:pt>
                <c:pt idx="67">
                  <c:v>42064</c:v>
                </c:pt>
                <c:pt idx="68">
                  <c:v>42156</c:v>
                </c:pt>
                <c:pt idx="69">
                  <c:v>42248</c:v>
                </c:pt>
                <c:pt idx="70">
                  <c:v>42339</c:v>
                </c:pt>
                <c:pt idx="71">
                  <c:v>42430</c:v>
                </c:pt>
                <c:pt idx="72">
                  <c:v>42522</c:v>
                </c:pt>
              </c:numCache>
            </c:numRef>
          </c:cat>
          <c:val>
            <c:numRef>
              <c:f>'cross countries QUARTERLY'!$R$6:$R$100</c:f>
              <c:numCache>
                <c:formatCode>0.0%</c:formatCode>
                <c:ptCount val="95"/>
                <c:pt idx="0">
                  <c:v>5.9523593658392111E-2</c:v>
                </c:pt>
                <c:pt idx="1">
                  <c:v>6.8718772968938135E-2</c:v>
                </c:pt>
                <c:pt idx="2">
                  <c:v>5.6469907117468431E-2</c:v>
                </c:pt>
                <c:pt idx="3">
                  <c:v>4.1249542446444444E-2</c:v>
                </c:pt>
                <c:pt idx="4">
                  <c:v>3.9620075033124452E-2</c:v>
                </c:pt>
                <c:pt idx="5">
                  <c:v>4.1235099287207901E-2</c:v>
                </c:pt>
                <c:pt idx="6">
                  <c:v>4.3023405523068679E-2</c:v>
                </c:pt>
                <c:pt idx="7">
                  <c:v>3.3468720168787658E-2</c:v>
                </c:pt>
                <c:pt idx="8">
                  <c:v>3.5017247300909403E-2</c:v>
                </c:pt>
                <c:pt idx="9">
                  <c:v>3.5060622905993176E-2</c:v>
                </c:pt>
                <c:pt idx="10">
                  <c:v>2.1263863279434504E-2</c:v>
                </c:pt>
                <c:pt idx="11">
                  <c:v>2.3162210707467767E-2</c:v>
                </c:pt>
                <c:pt idx="12">
                  <c:v>2.7180948281677112E-2</c:v>
                </c:pt>
                <c:pt idx="13">
                  <c:v>2.9961060859604722E-2</c:v>
                </c:pt>
                <c:pt idx="14">
                  <c:v>5.8500354396344894E-3</c:v>
                </c:pt>
                <c:pt idx="15">
                  <c:v>1.5840596257320122E-2</c:v>
                </c:pt>
                <c:pt idx="16">
                  <c:v>2.8325311711567777E-3</c:v>
                </c:pt>
                <c:pt idx="17">
                  <c:v>-4.4381324338718265E-3</c:v>
                </c:pt>
                <c:pt idx="18">
                  <c:v>-8.5748904837356695E-3</c:v>
                </c:pt>
                <c:pt idx="19">
                  <c:v>1.135707711268155E-3</c:v>
                </c:pt>
                <c:pt idx="20">
                  <c:v>-5.0967771738293583E-3</c:v>
                </c:pt>
                <c:pt idx="21">
                  <c:v>-4.4747694384044386E-3</c:v>
                </c:pt>
                <c:pt idx="22">
                  <c:v>-2.43844604592947E-2</c:v>
                </c:pt>
                <c:pt idx="23">
                  <c:v>-2.9122192129998406E-2</c:v>
                </c:pt>
                <c:pt idx="24">
                  <c:v>-2.3717112091149233E-2</c:v>
                </c:pt>
                <c:pt idx="25">
                  <c:v>-1.7296606475125976E-2</c:v>
                </c:pt>
                <c:pt idx="26">
                  <c:v>-8.3170598802239093E-3</c:v>
                </c:pt>
                <c:pt idx="27">
                  <c:v>-1.6381004755939833E-2</c:v>
                </c:pt>
                <c:pt idx="28">
                  <c:v>-9.5587474213527646E-3</c:v>
                </c:pt>
                <c:pt idx="29">
                  <c:v>-7.9582639479230961E-3</c:v>
                </c:pt>
                <c:pt idx="30">
                  <c:v>-1.110041240484712E-2</c:v>
                </c:pt>
                <c:pt idx="31">
                  <c:v>-1.4778303049313289E-2</c:v>
                </c:pt>
                <c:pt idx="32">
                  <c:v>-5.5384995140313796E-3</c:v>
                </c:pt>
                <c:pt idx="33">
                  <c:v>-1.0788688094674152E-2</c:v>
                </c:pt>
                <c:pt idx="34">
                  <c:v>-2.1369361840029338E-2</c:v>
                </c:pt>
                <c:pt idx="35">
                  <c:v>-4.0707735741301466E-2</c:v>
                </c:pt>
                <c:pt idx="36">
                  <c:v>-2.6777762553949442E-2</c:v>
                </c:pt>
                <c:pt idx="37">
                  <c:v>-2.1314256815178557E-2</c:v>
                </c:pt>
                <c:pt idx="38">
                  <c:v>-1.5458286190558721E-2</c:v>
                </c:pt>
                <c:pt idx="39">
                  <c:v>-1.1694411174958619E-2</c:v>
                </c:pt>
                <c:pt idx="40">
                  <c:v>-1.4278995141083071E-2</c:v>
                </c:pt>
                <c:pt idx="41">
                  <c:v>-5.1545558841113639E-3</c:v>
                </c:pt>
                <c:pt idx="42">
                  <c:v>2.8752161758416137E-2</c:v>
                </c:pt>
                <c:pt idx="43">
                  <c:v>4.9704910363524042E-2</c:v>
                </c:pt>
                <c:pt idx="44">
                  <c:v>3.7267577305923456E-2</c:v>
                </c:pt>
                <c:pt idx="45">
                  <c:v>4.2089152477520569E-2</c:v>
                </c:pt>
                <c:pt idx="46">
                  <c:v>4.6852760631710587E-2</c:v>
                </c:pt>
                <c:pt idx="47">
                  <c:v>5.8169909247354094E-2</c:v>
                </c:pt>
                <c:pt idx="48">
                  <c:v>7.0723626741884968E-2</c:v>
                </c:pt>
                <c:pt idx="49">
                  <c:v>7.0387422662870458E-2</c:v>
                </c:pt>
                <c:pt idx="50">
                  <c:v>7.9951265339674712E-2</c:v>
                </c:pt>
                <c:pt idx="51">
                  <c:v>9.1632015560857219E-2</c:v>
                </c:pt>
                <c:pt idx="52">
                  <c:v>0.10538083418414468</c:v>
                </c:pt>
                <c:pt idx="53">
                  <c:v>0.10068817722818769</c:v>
                </c:pt>
                <c:pt idx="54">
                  <c:v>8.764628149777258E-2</c:v>
                </c:pt>
                <c:pt idx="55">
                  <c:v>8.3282761043184814E-2</c:v>
                </c:pt>
                <c:pt idx="56">
                  <c:v>8.1356021892292338E-2</c:v>
                </c:pt>
                <c:pt idx="57">
                  <c:v>7.1801651236068992E-2</c:v>
                </c:pt>
                <c:pt idx="58">
                  <c:v>6.774155555587473E-2</c:v>
                </c:pt>
                <c:pt idx="59">
                  <c:v>6.9577354565353286E-2</c:v>
                </c:pt>
                <c:pt idx="60">
                  <c:v>7.3867570841786079E-2</c:v>
                </c:pt>
                <c:pt idx="61">
                  <c:v>8.0156320068111089E-2</c:v>
                </c:pt>
                <c:pt idx="62">
                  <c:v>8.7031310520422026E-2</c:v>
                </c:pt>
                <c:pt idx="63">
                  <c:v>8.5320293330745658E-2</c:v>
                </c:pt>
                <c:pt idx="64">
                  <c:v>8.9238901774637253E-2</c:v>
                </c:pt>
                <c:pt idx="65">
                  <c:v>8.6613417466460257E-2</c:v>
                </c:pt>
                <c:pt idx="66">
                  <c:v>8.8829093183089111E-2</c:v>
                </c:pt>
                <c:pt idx="67">
                  <c:v>8.0253788202252527E-2</c:v>
                </c:pt>
                <c:pt idx="68">
                  <c:v>8.4533526402838552E-2</c:v>
                </c:pt>
                <c:pt idx="69">
                  <c:v>8.8196653564402094E-2</c:v>
                </c:pt>
                <c:pt idx="70">
                  <c:v>8.6976552358770012E-2</c:v>
                </c:pt>
                <c:pt idx="71">
                  <c:v>8.6068144380412853E-2</c:v>
                </c:pt>
                <c:pt idx="72">
                  <c:v>8.1113743715682904E-2</c:v>
                </c:pt>
              </c:numCache>
            </c:numRef>
          </c:val>
          <c:smooth val="0"/>
          <c:extLst>
            <c:ext xmlns:c16="http://schemas.microsoft.com/office/drawing/2014/chart" uri="{C3380CC4-5D6E-409C-BE32-E72D297353CC}">
              <c16:uniqueId val="{00000000-BE31-4DA0-9C48-323FF7CDF9CC}"/>
            </c:ext>
          </c:extLst>
        </c:ser>
        <c:ser>
          <c:idx val="1"/>
          <c:order val="1"/>
          <c:tx>
            <c:strRef>
              <c:f>'cross countries QUARTERLY'!$S$3</c:f>
              <c:strCache>
                <c:ptCount val="1"/>
                <c:pt idx="0">
                  <c:v>Non-residents</c:v>
                </c:pt>
              </c:strCache>
            </c:strRef>
          </c:tx>
          <c:spPr>
            <a:ln w="38100">
              <a:solidFill>
                <a:srgbClr val="800000"/>
              </a:solidFill>
              <a:prstDash val="solid"/>
            </a:ln>
          </c:spPr>
          <c:marker>
            <c:symbol val="none"/>
          </c:marker>
          <c:cat>
            <c:numRef>
              <c:f>'cross countries QUARTERLY'!$A$6:$A$100</c:f>
              <c:numCache>
                <c:formatCode>mmm\-yy</c:formatCode>
                <c:ptCount val="95"/>
                <c:pt idx="0">
                  <c:v>35947</c:v>
                </c:pt>
                <c:pt idx="1">
                  <c:v>36039</c:v>
                </c:pt>
                <c:pt idx="2">
                  <c:v>36130</c:v>
                </c:pt>
                <c:pt idx="3">
                  <c:v>36220</c:v>
                </c:pt>
                <c:pt idx="4">
                  <c:v>36312</c:v>
                </c:pt>
                <c:pt idx="5">
                  <c:v>36404</c:v>
                </c:pt>
                <c:pt idx="6">
                  <c:v>36495</c:v>
                </c:pt>
                <c:pt idx="7">
                  <c:v>36586</c:v>
                </c:pt>
                <c:pt idx="8">
                  <c:v>36678</c:v>
                </c:pt>
                <c:pt idx="9">
                  <c:v>36770</c:v>
                </c:pt>
                <c:pt idx="10">
                  <c:v>36861</c:v>
                </c:pt>
                <c:pt idx="11">
                  <c:v>36951</c:v>
                </c:pt>
                <c:pt idx="12">
                  <c:v>37043</c:v>
                </c:pt>
                <c:pt idx="13">
                  <c:v>37135</c:v>
                </c:pt>
                <c:pt idx="14">
                  <c:v>37226</c:v>
                </c:pt>
                <c:pt idx="15">
                  <c:v>37316</c:v>
                </c:pt>
                <c:pt idx="16">
                  <c:v>37408</c:v>
                </c:pt>
                <c:pt idx="17">
                  <c:v>37500</c:v>
                </c:pt>
                <c:pt idx="18">
                  <c:v>37591</c:v>
                </c:pt>
                <c:pt idx="19">
                  <c:v>37681</c:v>
                </c:pt>
                <c:pt idx="20">
                  <c:v>37773</c:v>
                </c:pt>
                <c:pt idx="21">
                  <c:v>37865</c:v>
                </c:pt>
                <c:pt idx="22">
                  <c:v>37956</c:v>
                </c:pt>
                <c:pt idx="23">
                  <c:v>38047</c:v>
                </c:pt>
                <c:pt idx="24">
                  <c:v>38139</c:v>
                </c:pt>
                <c:pt idx="25">
                  <c:v>38231</c:v>
                </c:pt>
                <c:pt idx="26">
                  <c:v>38322</c:v>
                </c:pt>
                <c:pt idx="27">
                  <c:v>38412</c:v>
                </c:pt>
                <c:pt idx="28">
                  <c:v>38504</c:v>
                </c:pt>
                <c:pt idx="29">
                  <c:v>38596</c:v>
                </c:pt>
                <c:pt idx="30">
                  <c:v>38687</c:v>
                </c:pt>
                <c:pt idx="31">
                  <c:v>38777</c:v>
                </c:pt>
                <c:pt idx="32">
                  <c:v>38869</c:v>
                </c:pt>
                <c:pt idx="33">
                  <c:v>38961</c:v>
                </c:pt>
                <c:pt idx="34">
                  <c:v>39052</c:v>
                </c:pt>
                <c:pt idx="35">
                  <c:v>39142</c:v>
                </c:pt>
                <c:pt idx="36">
                  <c:v>39234</c:v>
                </c:pt>
                <c:pt idx="37">
                  <c:v>39326</c:v>
                </c:pt>
                <c:pt idx="38">
                  <c:v>39417</c:v>
                </c:pt>
                <c:pt idx="39">
                  <c:v>39508</c:v>
                </c:pt>
                <c:pt idx="40">
                  <c:v>39600</c:v>
                </c:pt>
                <c:pt idx="41">
                  <c:v>39692</c:v>
                </c:pt>
                <c:pt idx="42">
                  <c:v>39783</c:v>
                </c:pt>
                <c:pt idx="43">
                  <c:v>39873</c:v>
                </c:pt>
                <c:pt idx="44">
                  <c:v>39965</c:v>
                </c:pt>
                <c:pt idx="45">
                  <c:v>40057</c:v>
                </c:pt>
                <c:pt idx="46">
                  <c:v>40148</c:v>
                </c:pt>
                <c:pt idx="47">
                  <c:v>40238</c:v>
                </c:pt>
                <c:pt idx="48">
                  <c:v>40330</c:v>
                </c:pt>
                <c:pt idx="49">
                  <c:v>40422</c:v>
                </c:pt>
                <c:pt idx="50">
                  <c:v>40513</c:v>
                </c:pt>
                <c:pt idx="51">
                  <c:v>40603</c:v>
                </c:pt>
                <c:pt idx="52">
                  <c:v>40695</c:v>
                </c:pt>
                <c:pt idx="53">
                  <c:v>40787</c:v>
                </c:pt>
                <c:pt idx="54">
                  <c:v>40878</c:v>
                </c:pt>
                <c:pt idx="55">
                  <c:v>40969</c:v>
                </c:pt>
                <c:pt idx="56">
                  <c:v>41061</c:v>
                </c:pt>
                <c:pt idx="57">
                  <c:v>41153</c:v>
                </c:pt>
                <c:pt idx="58">
                  <c:v>41244</c:v>
                </c:pt>
                <c:pt idx="59">
                  <c:v>41334</c:v>
                </c:pt>
                <c:pt idx="60">
                  <c:v>41426</c:v>
                </c:pt>
                <c:pt idx="61">
                  <c:v>41518</c:v>
                </c:pt>
                <c:pt idx="62">
                  <c:v>41609</c:v>
                </c:pt>
                <c:pt idx="63">
                  <c:v>41699</c:v>
                </c:pt>
                <c:pt idx="64">
                  <c:v>41791</c:v>
                </c:pt>
                <c:pt idx="65">
                  <c:v>41883</c:v>
                </c:pt>
                <c:pt idx="66">
                  <c:v>41974</c:v>
                </c:pt>
                <c:pt idx="67">
                  <c:v>42064</c:v>
                </c:pt>
                <c:pt idx="68">
                  <c:v>42156</c:v>
                </c:pt>
                <c:pt idx="69">
                  <c:v>42248</c:v>
                </c:pt>
                <c:pt idx="70">
                  <c:v>42339</c:v>
                </c:pt>
                <c:pt idx="71">
                  <c:v>42430</c:v>
                </c:pt>
                <c:pt idx="72">
                  <c:v>42522</c:v>
                </c:pt>
              </c:numCache>
            </c:numRef>
          </c:cat>
          <c:val>
            <c:numRef>
              <c:f>'cross countries QUARTERLY'!$S$6:$S$100</c:f>
              <c:numCache>
                <c:formatCode>0.0%</c:formatCode>
                <c:ptCount val="95"/>
                <c:pt idx="0">
                  <c:v>0.20100092476744819</c:v>
                </c:pt>
                <c:pt idx="1">
                  <c:v>0.20107133562319646</c:v>
                </c:pt>
                <c:pt idx="2">
                  <c:v>0.20577502776455656</c:v>
                </c:pt>
                <c:pt idx="3">
                  <c:v>0.20652369691652481</c:v>
                </c:pt>
                <c:pt idx="4">
                  <c:v>0.2018725964575199</c:v>
                </c:pt>
                <c:pt idx="5">
                  <c:v>0.18445289008959506</c:v>
                </c:pt>
                <c:pt idx="6">
                  <c:v>0.18242055685802486</c:v>
                </c:pt>
                <c:pt idx="7">
                  <c:v>0.18615892549873228</c:v>
                </c:pt>
                <c:pt idx="8">
                  <c:v>0.17463825466274432</c:v>
                </c:pt>
                <c:pt idx="9">
                  <c:v>0.17874968073438605</c:v>
                </c:pt>
                <c:pt idx="10">
                  <c:v>0.18949443646205769</c:v>
                </c:pt>
                <c:pt idx="11">
                  <c:v>0.17975242233026448</c:v>
                </c:pt>
                <c:pt idx="12">
                  <c:v>0.19480214954982156</c:v>
                </c:pt>
                <c:pt idx="13">
                  <c:v>0.19269275194455732</c:v>
                </c:pt>
                <c:pt idx="14">
                  <c:v>0.19920402248170616</c:v>
                </c:pt>
                <c:pt idx="15">
                  <c:v>0.18515517489612038</c:v>
                </c:pt>
                <c:pt idx="16">
                  <c:v>0.18550249968379498</c:v>
                </c:pt>
                <c:pt idx="17">
                  <c:v>0.18120168487645852</c:v>
                </c:pt>
                <c:pt idx="18">
                  <c:v>0.18122651788096072</c:v>
                </c:pt>
                <c:pt idx="19">
                  <c:v>0.17924213350805759</c:v>
                </c:pt>
                <c:pt idx="20">
                  <c:v>0.1865451241858245</c:v>
                </c:pt>
                <c:pt idx="21">
                  <c:v>0.18529804303816449</c:v>
                </c:pt>
                <c:pt idx="22">
                  <c:v>0.19843740151217271</c:v>
                </c:pt>
                <c:pt idx="23">
                  <c:v>0.20094718090575983</c:v>
                </c:pt>
                <c:pt idx="24">
                  <c:v>0.20974047946042931</c:v>
                </c:pt>
                <c:pt idx="25">
                  <c:v>0.21285277576958797</c:v>
                </c:pt>
                <c:pt idx="26">
                  <c:v>0.21850923871526193</c:v>
                </c:pt>
                <c:pt idx="27">
                  <c:v>0.22511788009328568</c:v>
                </c:pt>
                <c:pt idx="28">
                  <c:v>0.22655747885930516</c:v>
                </c:pt>
                <c:pt idx="29">
                  <c:v>0.24478474025595939</c:v>
                </c:pt>
                <c:pt idx="30">
                  <c:v>0.25136711298439401</c:v>
                </c:pt>
                <c:pt idx="31">
                  <c:v>0.25716622230188424</c:v>
                </c:pt>
                <c:pt idx="32">
                  <c:v>0.25521176550967201</c:v>
                </c:pt>
                <c:pt idx="33">
                  <c:v>0.2690215709746735</c:v>
                </c:pt>
                <c:pt idx="34">
                  <c:v>0.28879446353798005</c:v>
                </c:pt>
                <c:pt idx="35">
                  <c:v>0.28835490231996813</c:v>
                </c:pt>
                <c:pt idx="36">
                  <c:v>0.31238011235185315</c:v>
                </c:pt>
                <c:pt idx="37">
                  <c:v>0.30566748780527597</c:v>
                </c:pt>
                <c:pt idx="38">
                  <c:v>0.31189789507917065</c:v>
                </c:pt>
                <c:pt idx="39">
                  <c:v>0.31163692919334901</c:v>
                </c:pt>
                <c:pt idx="40">
                  <c:v>0.3186194000128964</c:v>
                </c:pt>
                <c:pt idx="41">
                  <c:v>0.34304637663986154</c:v>
                </c:pt>
                <c:pt idx="42">
                  <c:v>0.31555474285147556</c:v>
                </c:pt>
                <c:pt idx="43">
                  <c:v>0.32373642257795582</c:v>
                </c:pt>
                <c:pt idx="44">
                  <c:v>0.29108150450434023</c:v>
                </c:pt>
                <c:pt idx="45">
                  <c:v>0.27302316917221309</c:v>
                </c:pt>
                <c:pt idx="46">
                  <c:v>0.27284427910688519</c:v>
                </c:pt>
                <c:pt idx="47">
                  <c:v>0.27834163309054927</c:v>
                </c:pt>
                <c:pt idx="48">
                  <c:v>0.29059633586072753</c:v>
                </c:pt>
                <c:pt idx="49">
                  <c:v>0.29934390809964839</c:v>
                </c:pt>
                <c:pt idx="50">
                  <c:v>0.30255710175562212</c:v>
                </c:pt>
                <c:pt idx="51">
                  <c:v>0.29592714975067885</c:v>
                </c:pt>
                <c:pt idx="52">
                  <c:v>0.29724484160205555</c:v>
                </c:pt>
                <c:pt idx="53">
                  <c:v>0.29900765231495807</c:v>
                </c:pt>
                <c:pt idx="54">
                  <c:v>0.30353371737758589</c:v>
                </c:pt>
                <c:pt idx="55">
                  <c:v>0.29821342604135792</c:v>
                </c:pt>
                <c:pt idx="56">
                  <c:v>0.2911432977533186</c:v>
                </c:pt>
                <c:pt idx="57">
                  <c:v>0.29351516973657449</c:v>
                </c:pt>
                <c:pt idx="58">
                  <c:v>0.29944687580343765</c:v>
                </c:pt>
                <c:pt idx="59">
                  <c:v>0.30252478480635198</c:v>
                </c:pt>
                <c:pt idx="60">
                  <c:v>0.29696346262750806</c:v>
                </c:pt>
                <c:pt idx="61">
                  <c:v>0.27996116871921445</c:v>
                </c:pt>
                <c:pt idx="62">
                  <c:v>0.29039539364679234</c:v>
                </c:pt>
                <c:pt idx="63">
                  <c:v>0.2841794086252547</c:v>
                </c:pt>
                <c:pt idx="64">
                  <c:v>0.27939276660014023</c:v>
                </c:pt>
                <c:pt idx="65">
                  <c:v>0.27311838207400257</c:v>
                </c:pt>
                <c:pt idx="66">
                  <c:v>0.25229124450564316</c:v>
                </c:pt>
                <c:pt idx="67">
                  <c:v>0.25922677502300912</c:v>
                </c:pt>
                <c:pt idx="68">
                  <c:v>0.25943976430706023</c:v>
                </c:pt>
                <c:pt idx="69">
                  <c:v>0.26309382772623907</c:v>
                </c:pt>
                <c:pt idx="70">
                  <c:v>0.27725873222295461</c:v>
                </c:pt>
                <c:pt idx="71">
                  <c:v>0.27482456747226786</c:v>
                </c:pt>
                <c:pt idx="72">
                  <c:v>0.27421712331961828</c:v>
                </c:pt>
              </c:numCache>
            </c:numRef>
          </c:val>
          <c:smooth val="0"/>
          <c:extLst>
            <c:ext xmlns:c16="http://schemas.microsoft.com/office/drawing/2014/chart" uri="{C3380CC4-5D6E-409C-BE32-E72D297353CC}">
              <c16:uniqueId val="{00000001-BE31-4DA0-9C48-323FF7CDF9CC}"/>
            </c:ext>
          </c:extLst>
        </c:ser>
        <c:dLbls>
          <c:showLegendKey val="0"/>
          <c:showVal val="0"/>
          <c:showCatName val="0"/>
          <c:showSerName val="0"/>
          <c:showPercent val="0"/>
          <c:showBubbleSize val="0"/>
        </c:dLbls>
        <c:smooth val="0"/>
        <c:axId val="185570048"/>
        <c:axId val="185571584"/>
      </c:lineChart>
      <c:dateAx>
        <c:axId val="185570048"/>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low"/>
        <c:spPr>
          <a:ln w="3175">
            <a:solidFill>
              <a:srgbClr val="808080"/>
            </a:solidFill>
            <a:prstDash val="solid"/>
          </a:ln>
        </c:spPr>
        <c:txPr>
          <a:bodyPr rot="-5400000"/>
          <a:lstStyle/>
          <a:p>
            <a:pPr>
              <a:defRPr/>
            </a:pPr>
            <a:endParaRPr lang="en-US"/>
          </a:p>
        </c:txPr>
        <c:crossAx val="185571584"/>
        <c:crosses val="autoZero"/>
        <c:auto val="1"/>
        <c:lblOffset val="100"/>
        <c:baseTimeUnit val="months"/>
        <c:majorUnit val="12"/>
        <c:majorTimeUnit val="months"/>
      </c:dateAx>
      <c:valAx>
        <c:axId val="185571584"/>
        <c:scaling>
          <c:orientation val="minMax"/>
          <c:max val="1"/>
        </c:scaling>
        <c:delete val="0"/>
        <c:axPos val="l"/>
        <c:majorGridlines>
          <c:spPr>
            <a:ln w="3175">
              <a:solidFill>
                <a:sysClr val="window" lastClr="FFFFFF">
                  <a:lumMod val="85000"/>
                </a:sysClr>
              </a:solidFill>
              <a:prstDash val="sysDot"/>
            </a:ln>
          </c:spPr>
        </c:majorGridlines>
        <c:numFmt formatCode="0%" sourceLinked="0"/>
        <c:majorTickMark val="out"/>
        <c:minorTickMark val="none"/>
        <c:tickLblPos val="nextTo"/>
        <c:spPr>
          <a:ln w="3175">
            <a:solidFill>
              <a:srgbClr val="808080"/>
            </a:solidFill>
            <a:prstDash val="solid"/>
          </a:ln>
        </c:spPr>
        <c:crossAx val="185570048"/>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1746038878902865"/>
          <c:y val="0.13330234346724587"/>
          <c:w val="0.33428949470740993"/>
          <c:h val="0.20730953673543256"/>
        </c:manualLayout>
      </c:layout>
      <c:overlay val="1"/>
      <c:spPr>
        <a:solidFill>
          <a:schemeClr val="bg1"/>
        </a:solidFill>
        <a:ln w="9525">
          <a:solidFill>
            <a:sysClr val="window" lastClr="FFFFFF">
              <a:lumMod val="8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ITALY</a:t>
            </a:r>
          </a:p>
        </c:rich>
      </c:tx>
      <c:overlay val="0"/>
      <c:spPr>
        <a:noFill/>
        <a:ln w="25400">
          <a:noFill/>
        </a:ln>
      </c:spPr>
    </c:title>
    <c:autoTitleDeleted val="0"/>
    <c:plotArea>
      <c:layout/>
      <c:lineChart>
        <c:grouping val="standard"/>
        <c:varyColors val="0"/>
        <c:ser>
          <c:idx val="0"/>
          <c:order val="0"/>
          <c:tx>
            <c:strRef>
              <c:f>'cross countries QUARTERLY'!$F$3</c:f>
              <c:strCache>
                <c:ptCount val="1"/>
                <c:pt idx="0">
                  <c:v>Resident banks</c:v>
                </c:pt>
              </c:strCache>
            </c:strRef>
          </c:tx>
          <c:spPr>
            <a:ln w="28575" cmpd="sng">
              <a:solidFill>
                <a:srgbClr val="F79646">
                  <a:lumMod val="75000"/>
                </a:srgbClr>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numCache>
            </c:numRef>
          </c:cat>
          <c:val>
            <c:numRef>
              <c:f>'cross countries QUARTERLY'!$F$4:$F$100</c:f>
              <c:numCache>
                <c:formatCode>0.0%</c:formatCode>
                <c:ptCount val="97"/>
                <c:pt idx="0">
                  <c:v>0.14640443093371483</c:v>
                </c:pt>
                <c:pt idx="1">
                  <c:v>0.14547224961478911</c:v>
                </c:pt>
                <c:pt idx="2">
                  <c:v>0.14396263322240643</c:v>
                </c:pt>
                <c:pt idx="3">
                  <c:v>0.1434272525852712</c:v>
                </c:pt>
                <c:pt idx="4">
                  <c:v>0.1411031238726406</c:v>
                </c:pt>
                <c:pt idx="5">
                  <c:v>0.16255948214306407</c:v>
                </c:pt>
                <c:pt idx="6">
                  <c:v>0.15691562121739411</c:v>
                </c:pt>
                <c:pt idx="7">
                  <c:v>0.15690719837089889</c:v>
                </c:pt>
                <c:pt idx="8">
                  <c:v>0.15218513608881543</c:v>
                </c:pt>
                <c:pt idx="9">
                  <c:v>0.14219661547315038</c:v>
                </c:pt>
                <c:pt idx="10">
                  <c:v>0.13470251235058944</c:v>
                </c:pt>
                <c:pt idx="11">
                  <c:v>0.1270031834462908</c:v>
                </c:pt>
                <c:pt idx="12">
                  <c:v>0.12212740871412243</c:v>
                </c:pt>
                <c:pt idx="13">
                  <c:v>0.11950555108012907</c:v>
                </c:pt>
                <c:pt idx="14">
                  <c:v>0.12145754238332587</c:v>
                </c:pt>
                <c:pt idx="15">
                  <c:v>0.12111463116923395</c:v>
                </c:pt>
                <c:pt idx="16">
                  <c:v>0.12106937904280048</c:v>
                </c:pt>
                <c:pt idx="17">
                  <c:v>0.12569827814835027</c:v>
                </c:pt>
                <c:pt idx="18">
                  <c:v>0.11866184743139407</c:v>
                </c:pt>
                <c:pt idx="19">
                  <c:v>0.11278334938583026</c:v>
                </c:pt>
                <c:pt idx="20">
                  <c:v>0.11122417684759421</c:v>
                </c:pt>
                <c:pt idx="21">
                  <c:v>0.13213078662015826</c:v>
                </c:pt>
                <c:pt idx="22">
                  <c:v>0.1350002868090962</c:v>
                </c:pt>
                <c:pt idx="23">
                  <c:v>0.13537828929573681</c:v>
                </c:pt>
                <c:pt idx="24">
                  <c:v>0.13747668733906421</c:v>
                </c:pt>
                <c:pt idx="25">
                  <c:v>0.13408789995005599</c:v>
                </c:pt>
                <c:pt idx="26">
                  <c:v>0.13462247574772473</c:v>
                </c:pt>
                <c:pt idx="27">
                  <c:v>0.13639334494593455</c:v>
                </c:pt>
                <c:pt idx="28">
                  <c:v>0.12849114693557567</c:v>
                </c:pt>
                <c:pt idx="29">
                  <c:v>0.12926026317047454</c:v>
                </c:pt>
                <c:pt idx="30">
                  <c:v>0.12615188644714226</c:v>
                </c:pt>
                <c:pt idx="31">
                  <c:v>0.1271310420970567</c:v>
                </c:pt>
                <c:pt idx="32">
                  <c:v>0.12758339318915846</c:v>
                </c:pt>
                <c:pt idx="33">
                  <c:v>0.11715566390283048</c:v>
                </c:pt>
                <c:pt idx="34">
                  <c:v>0.12010823846132029</c:v>
                </c:pt>
                <c:pt idx="35">
                  <c:v>0.12198366305385464</c:v>
                </c:pt>
                <c:pt idx="36">
                  <c:v>0.12391200358049377</c:v>
                </c:pt>
                <c:pt idx="37">
                  <c:v>0.12615498008110471</c:v>
                </c:pt>
                <c:pt idx="38">
                  <c:v>0.12502556932824038</c:v>
                </c:pt>
                <c:pt idx="39">
                  <c:v>0.11448254805431214</c:v>
                </c:pt>
                <c:pt idx="40">
                  <c:v>0.12143068883205314</c:v>
                </c:pt>
                <c:pt idx="41">
                  <c:v>0.12164801976007254</c:v>
                </c:pt>
                <c:pt idx="42">
                  <c:v>0.12064656428474307</c:v>
                </c:pt>
                <c:pt idx="43">
                  <c:v>0.12018790053225122</c:v>
                </c:pt>
                <c:pt idx="44">
                  <c:v>0.1264015625538604</c:v>
                </c:pt>
                <c:pt idx="45">
                  <c:v>0.13655586785335713</c:v>
                </c:pt>
                <c:pt idx="46">
                  <c:v>0.13772420711102906</c:v>
                </c:pt>
                <c:pt idx="47">
                  <c:v>0.14070620698433783</c:v>
                </c:pt>
                <c:pt idx="48">
                  <c:v>0.13963784363347406</c:v>
                </c:pt>
                <c:pt idx="49">
                  <c:v>0.14861719199105686</c:v>
                </c:pt>
                <c:pt idx="50">
                  <c:v>0.16399607159699872</c:v>
                </c:pt>
                <c:pt idx="51">
                  <c:v>0.1581536820469556</c:v>
                </c:pt>
                <c:pt idx="52">
                  <c:v>0.1631317646979803</c:v>
                </c:pt>
                <c:pt idx="53">
                  <c:v>0.14910193310232317</c:v>
                </c:pt>
                <c:pt idx="54">
                  <c:v>0.15483717666869357</c:v>
                </c:pt>
                <c:pt idx="55">
                  <c:v>0.16864225899232094</c:v>
                </c:pt>
                <c:pt idx="56">
                  <c:v>0.16546205094204411</c:v>
                </c:pt>
                <c:pt idx="57">
                  <c:v>0.20041677454607695</c:v>
                </c:pt>
                <c:pt idx="58">
                  <c:v>0.21374354271648585</c:v>
                </c:pt>
                <c:pt idx="59">
                  <c:v>0.21385208414749721</c:v>
                </c:pt>
                <c:pt idx="60">
                  <c:v>0.21432247990266479</c:v>
                </c:pt>
                <c:pt idx="61">
                  <c:v>0.22941644143929554</c:v>
                </c:pt>
                <c:pt idx="62">
                  <c:v>0.24480433205159388</c:v>
                </c:pt>
                <c:pt idx="63">
                  <c:v>0.24012979521947436</c:v>
                </c:pt>
                <c:pt idx="64">
                  <c:v>0.23195047211763917</c:v>
                </c:pt>
                <c:pt idx="65">
                  <c:v>0.22812996358090792</c:v>
                </c:pt>
                <c:pt idx="66">
                  <c:v>0.2206520716043113</c:v>
                </c:pt>
                <c:pt idx="67">
                  <c:v>0.22188127995182197</c:v>
                </c:pt>
                <c:pt idx="68">
                  <c:v>0.22430874218394692</c:v>
                </c:pt>
                <c:pt idx="69">
                  <c:v>0.22463683973808296</c:v>
                </c:pt>
                <c:pt idx="70">
                  <c:v>0.21823770701562084</c:v>
                </c:pt>
                <c:pt idx="71">
                  <c:v>0.21566524893069633</c:v>
                </c:pt>
                <c:pt idx="72">
                  <c:v>0.21250027233176744</c:v>
                </c:pt>
                <c:pt idx="73">
                  <c:v>0.21230264029458443</c:v>
                </c:pt>
                <c:pt idx="74">
                  <c:v>0.21762827537255111</c:v>
                </c:pt>
              </c:numCache>
            </c:numRef>
          </c:val>
          <c:smooth val="0"/>
          <c:extLst>
            <c:ext xmlns:c16="http://schemas.microsoft.com/office/drawing/2014/chart" uri="{C3380CC4-5D6E-409C-BE32-E72D297353CC}">
              <c16:uniqueId val="{00000000-41F7-4497-90E7-C6F6FB81EAFA}"/>
            </c:ext>
          </c:extLst>
        </c:ser>
        <c:ser>
          <c:idx val="1"/>
          <c:order val="1"/>
          <c:tx>
            <c:strRef>
              <c:f>'cross countries QUARTERLY'!$G$3</c:f>
              <c:strCache>
                <c:ptCount val="1"/>
                <c:pt idx="0">
                  <c:v>Non-residents</c:v>
                </c:pt>
              </c:strCache>
            </c:strRef>
          </c:tx>
          <c:spPr>
            <a:ln w="28575" cmpd="sng">
              <a:solidFill>
                <a:srgbClr val="800000"/>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numCache>
            </c:numRef>
          </c:cat>
          <c:val>
            <c:numRef>
              <c:f>'cross countries QUARTERLY'!$G$4:$G$100</c:f>
              <c:numCache>
                <c:formatCode>0.0%</c:formatCode>
                <c:ptCount val="97"/>
                <c:pt idx="0">
                  <c:v>0.23915578854244116</c:v>
                </c:pt>
                <c:pt idx="1">
                  <c:v>0.25340077655828785</c:v>
                </c:pt>
                <c:pt idx="2">
                  <c:v>0.28281792670364275</c:v>
                </c:pt>
                <c:pt idx="3">
                  <c:v>0.2877331636184744</c:v>
                </c:pt>
                <c:pt idx="4">
                  <c:v>0.30095997022386384</c:v>
                </c:pt>
                <c:pt idx="5">
                  <c:v>0.29885162436506091</c:v>
                </c:pt>
                <c:pt idx="6">
                  <c:v>0.3144246502669128</c:v>
                </c:pt>
                <c:pt idx="7">
                  <c:v>0.33250750330924572</c:v>
                </c:pt>
                <c:pt idx="8">
                  <c:v>0.35380819916297146</c:v>
                </c:pt>
                <c:pt idx="9">
                  <c:v>0.37388420314354565</c:v>
                </c:pt>
                <c:pt idx="10">
                  <c:v>0.39083041023375487</c:v>
                </c:pt>
                <c:pt idx="11">
                  <c:v>0.39631420768254311</c:v>
                </c:pt>
                <c:pt idx="12">
                  <c:v>0.40557363622454035</c:v>
                </c:pt>
                <c:pt idx="13">
                  <c:v>0.40987252131567303</c:v>
                </c:pt>
                <c:pt idx="14">
                  <c:v>0.41112549690018452</c:v>
                </c:pt>
                <c:pt idx="15">
                  <c:v>0.39702981018541378</c:v>
                </c:pt>
                <c:pt idx="16">
                  <c:v>0.38301545053476904</c:v>
                </c:pt>
                <c:pt idx="17">
                  <c:v>0.35872199928733084</c:v>
                </c:pt>
                <c:pt idx="18">
                  <c:v>0.36684288980944096</c:v>
                </c:pt>
                <c:pt idx="19">
                  <c:v>0.36758885263640872</c:v>
                </c:pt>
                <c:pt idx="20">
                  <c:v>0.39632535775413796</c:v>
                </c:pt>
                <c:pt idx="21">
                  <c:v>0.41004395552635675</c:v>
                </c:pt>
                <c:pt idx="22">
                  <c:v>0.42719845881203344</c:v>
                </c:pt>
                <c:pt idx="23">
                  <c:v>0.42887096828809079</c:v>
                </c:pt>
                <c:pt idx="24">
                  <c:v>0.4345899784498421</c:v>
                </c:pt>
                <c:pt idx="25">
                  <c:v>0.41768749839013108</c:v>
                </c:pt>
                <c:pt idx="26">
                  <c:v>0.41773406622563164</c:v>
                </c:pt>
                <c:pt idx="27">
                  <c:v>0.42444209355135837</c:v>
                </c:pt>
                <c:pt idx="28">
                  <c:v>0.43303340347981933</c:v>
                </c:pt>
                <c:pt idx="29">
                  <c:v>0.46392679235354151</c:v>
                </c:pt>
                <c:pt idx="30">
                  <c:v>0.47557918543341193</c:v>
                </c:pt>
                <c:pt idx="31">
                  <c:v>0.47896336696316788</c:v>
                </c:pt>
                <c:pt idx="32">
                  <c:v>0.48218595986897544</c:v>
                </c:pt>
                <c:pt idx="33">
                  <c:v>0.51175152015163339</c:v>
                </c:pt>
                <c:pt idx="34">
                  <c:v>0.51417086338087947</c:v>
                </c:pt>
                <c:pt idx="35">
                  <c:v>0.49485105191749723</c:v>
                </c:pt>
                <c:pt idx="36">
                  <c:v>0.50555898717311121</c:v>
                </c:pt>
                <c:pt idx="37">
                  <c:v>0.48657467139923027</c:v>
                </c:pt>
                <c:pt idx="38">
                  <c:v>0.49312863516030436</c:v>
                </c:pt>
                <c:pt idx="39">
                  <c:v>0.5035583439054776</c:v>
                </c:pt>
                <c:pt idx="40">
                  <c:v>0.49093820137635458</c:v>
                </c:pt>
                <c:pt idx="41">
                  <c:v>0.48729562370945528</c:v>
                </c:pt>
                <c:pt idx="42">
                  <c:v>0.51441925674335676</c:v>
                </c:pt>
                <c:pt idx="43">
                  <c:v>0.503545511032232</c:v>
                </c:pt>
                <c:pt idx="44">
                  <c:v>0.47650023027406191</c:v>
                </c:pt>
                <c:pt idx="45">
                  <c:v>0.48443064048360807</c:v>
                </c:pt>
                <c:pt idx="46">
                  <c:v>0.49883070872634466</c:v>
                </c:pt>
                <c:pt idx="47">
                  <c:v>0.49769969542975534</c:v>
                </c:pt>
                <c:pt idx="48">
                  <c:v>0.49894416808737929</c:v>
                </c:pt>
                <c:pt idx="49">
                  <c:v>0.49654052729714077</c:v>
                </c:pt>
                <c:pt idx="50">
                  <c:v>0.47524536851104543</c:v>
                </c:pt>
                <c:pt idx="51">
                  <c:v>0.47780307285194079</c:v>
                </c:pt>
                <c:pt idx="52">
                  <c:v>0.46403267386098868</c:v>
                </c:pt>
                <c:pt idx="53">
                  <c:v>0.4705585367545248</c:v>
                </c:pt>
                <c:pt idx="54">
                  <c:v>0.46219710931287716</c:v>
                </c:pt>
                <c:pt idx="55">
                  <c:v>0.44127676598817833</c:v>
                </c:pt>
                <c:pt idx="56">
                  <c:v>0.41890983289989608</c:v>
                </c:pt>
                <c:pt idx="57">
                  <c:v>0.37509916910906466</c:v>
                </c:pt>
                <c:pt idx="58">
                  <c:v>0.35753838171614044</c:v>
                </c:pt>
                <c:pt idx="59">
                  <c:v>0.3639828024584788</c:v>
                </c:pt>
                <c:pt idx="60">
                  <c:v>0.36990911192261405</c:v>
                </c:pt>
                <c:pt idx="61">
                  <c:v>0.3663043384925958</c:v>
                </c:pt>
                <c:pt idx="62">
                  <c:v>0.35259696534709045</c:v>
                </c:pt>
                <c:pt idx="63">
                  <c:v>0.35697601789119054</c:v>
                </c:pt>
                <c:pt idx="64">
                  <c:v>0.3569358507403666</c:v>
                </c:pt>
                <c:pt idx="65">
                  <c:v>0.36847720195846367</c:v>
                </c:pt>
                <c:pt idx="66">
                  <c:v>0.37645722609906229</c:v>
                </c:pt>
                <c:pt idx="67">
                  <c:v>0.37941928402012065</c:v>
                </c:pt>
                <c:pt idx="68">
                  <c:v>0.37564487967893462</c:v>
                </c:pt>
                <c:pt idx="69">
                  <c:v>0.399886603693066</c:v>
                </c:pt>
                <c:pt idx="70">
                  <c:v>0.39182670472820064</c:v>
                </c:pt>
                <c:pt idx="71">
                  <c:v>0.38930926653439846</c:v>
                </c:pt>
                <c:pt idx="72">
                  <c:v>0.38146219960982886</c:v>
                </c:pt>
                <c:pt idx="73">
                  <c:v>0.38855704467231506</c:v>
                </c:pt>
                <c:pt idx="74">
                  <c:v>0.37250577011351937</c:v>
                </c:pt>
              </c:numCache>
            </c:numRef>
          </c:val>
          <c:smooth val="0"/>
          <c:extLst>
            <c:ext xmlns:c16="http://schemas.microsoft.com/office/drawing/2014/chart" uri="{C3380CC4-5D6E-409C-BE32-E72D297353CC}">
              <c16:uniqueId val="{00000001-41F7-4497-90E7-C6F6FB81EAFA}"/>
            </c:ext>
          </c:extLst>
        </c:ser>
        <c:dLbls>
          <c:showLegendKey val="0"/>
          <c:showVal val="0"/>
          <c:showCatName val="0"/>
          <c:showSerName val="0"/>
          <c:showPercent val="0"/>
          <c:showBubbleSize val="0"/>
        </c:dLbls>
        <c:smooth val="0"/>
        <c:axId val="198222592"/>
        <c:axId val="198224512"/>
      </c:lineChart>
      <c:dateAx>
        <c:axId val="198222592"/>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vert="horz"/>
          <a:lstStyle/>
          <a:p>
            <a:pPr>
              <a:defRPr/>
            </a:pPr>
            <a:endParaRPr lang="en-US"/>
          </a:p>
        </c:txPr>
        <c:crossAx val="198224512"/>
        <c:crosses val="autoZero"/>
        <c:auto val="1"/>
        <c:lblOffset val="100"/>
        <c:baseTimeUnit val="months"/>
        <c:majorUnit val="12"/>
        <c:majorTimeUnit val="months"/>
      </c:dateAx>
      <c:valAx>
        <c:axId val="198224512"/>
        <c:scaling>
          <c:orientation val="minMax"/>
          <c:max val="1"/>
        </c:scaling>
        <c:delete val="0"/>
        <c:axPos val="l"/>
        <c:majorGridlines>
          <c:spPr>
            <a:ln w="3175">
              <a:solidFill>
                <a:sysClr val="window" lastClr="FFFFFF">
                  <a:lumMod val="85000"/>
                </a:sysClr>
              </a:solidFill>
              <a:prstDash val="solid"/>
            </a:ln>
          </c:spPr>
        </c:majorGridlines>
        <c:numFmt formatCode="0%" sourceLinked="0"/>
        <c:majorTickMark val="out"/>
        <c:minorTickMark val="none"/>
        <c:tickLblPos val="nextTo"/>
        <c:spPr>
          <a:ln w="3175">
            <a:solidFill>
              <a:srgbClr val="808080"/>
            </a:solidFill>
            <a:prstDash val="solid"/>
          </a:ln>
        </c:spPr>
        <c:crossAx val="198222592"/>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2168780374142867"/>
          <c:y val="0.14474911852454578"/>
          <c:w val="0.30047017508821022"/>
          <c:h val="0.22734653286321316"/>
        </c:manualLayout>
      </c:layout>
      <c:overlay val="1"/>
      <c:spPr>
        <a:solidFill>
          <a:schemeClr val="bg1"/>
        </a:solidFill>
        <a:ln w="9525" cmpd="sng">
          <a:solidFill>
            <a:sysClr val="window" lastClr="FFFFFF">
              <a:lumMod val="9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SPAIN</a:t>
            </a:r>
          </a:p>
        </c:rich>
      </c:tx>
      <c:overlay val="0"/>
      <c:spPr>
        <a:noFill/>
        <a:ln w="25400">
          <a:noFill/>
        </a:ln>
      </c:spPr>
    </c:title>
    <c:autoTitleDeleted val="0"/>
    <c:plotArea>
      <c:layout/>
      <c:lineChart>
        <c:grouping val="standard"/>
        <c:varyColors val="0"/>
        <c:ser>
          <c:idx val="0"/>
          <c:order val="0"/>
          <c:tx>
            <c:strRef>
              <c:f>'cross countries QUARTERLY'!$H$3</c:f>
              <c:strCache>
                <c:ptCount val="1"/>
                <c:pt idx="0">
                  <c:v>Resident banks</c:v>
                </c:pt>
              </c:strCache>
            </c:strRef>
          </c:tx>
          <c:spPr>
            <a:ln w="28575" cmpd="sng">
              <a:solidFill>
                <a:srgbClr val="F79646">
                  <a:lumMod val="75000"/>
                </a:srgbClr>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numCache>
            </c:numRef>
          </c:cat>
          <c:val>
            <c:numRef>
              <c:f>'cross countries QUARTERLY'!$H$4:$H$100</c:f>
              <c:numCache>
                <c:formatCode>0.0%</c:formatCode>
                <c:ptCount val="97"/>
                <c:pt idx="0">
                  <c:v>0.38919132760448122</c:v>
                </c:pt>
                <c:pt idx="1">
                  <c:v>0.39561087363915132</c:v>
                </c:pt>
                <c:pt idx="2">
                  <c:v>0.37043628477696539</c:v>
                </c:pt>
                <c:pt idx="3">
                  <c:v>0.33636236000562247</c:v>
                </c:pt>
                <c:pt idx="4">
                  <c:v>0.32653202090819122</c:v>
                </c:pt>
                <c:pt idx="5">
                  <c:v>0.33509270917776152</c:v>
                </c:pt>
                <c:pt idx="6">
                  <c:v>0.32881929046932967</c:v>
                </c:pt>
                <c:pt idx="7">
                  <c:v>0.32195865587082095</c:v>
                </c:pt>
                <c:pt idx="8">
                  <c:v>0.32730727381548119</c:v>
                </c:pt>
                <c:pt idx="9">
                  <c:v>0.31960231635752495</c:v>
                </c:pt>
                <c:pt idx="10">
                  <c:v>0.31214022663740049</c:v>
                </c:pt>
                <c:pt idx="11">
                  <c:v>0.29379235347890781</c:v>
                </c:pt>
                <c:pt idx="12">
                  <c:v>0.28543164242040825</c:v>
                </c:pt>
                <c:pt idx="13">
                  <c:v>0.29804672713872454</c:v>
                </c:pt>
                <c:pt idx="14">
                  <c:v>0.30830175668564547</c:v>
                </c:pt>
                <c:pt idx="15">
                  <c:v>0.30229993764235674</c:v>
                </c:pt>
                <c:pt idx="16">
                  <c:v>0.30923663587265227</c:v>
                </c:pt>
                <c:pt idx="17">
                  <c:v>0.31048302296595442</c:v>
                </c:pt>
                <c:pt idx="18">
                  <c:v>0.3152154399408269</c:v>
                </c:pt>
                <c:pt idx="19">
                  <c:v>0.30402276340273571</c:v>
                </c:pt>
                <c:pt idx="20">
                  <c:v>0.30463606001990673</c:v>
                </c:pt>
                <c:pt idx="21">
                  <c:v>0.32130200232837014</c:v>
                </c:pt>
                <c:pt idx="22">
                  <c:v>0.31696113873315501</c:v>
                </c:pt>
                <c:pt idx="23">
                  <c:v>0.32407726912745677</c:v>
                </c:pt>
                <c:pt idx="24">
                  <c:v>0.32302311150447099</c:v>
                </c:pt>
                <c:pt idx="25">
                  <c:v>0.29500894159758451</c:v>
                </c:pt>
                <c:pt idx="26">
                  <c:v>0.29187324086861993</c:v>
                </c:pt>
                <c:pt idx="27">
                  <c:v>0.27723580214369503</c:v>
                </c:pt>
                <c:pt idx="28">
                  <c:v>0.25970097208590098</c:v>
                </c:pt>
                <c:pt idx="29">
                  <c:v>0.2494000414220226</c:v>
                </c:pt>
                <c:pt idx="30">
                  <c:v>0.24177810877008354</c:v>
                </c:pt>
                <c:pt idx="31">
                  <c:v>0.24031060876786647</c:v>
                </c:pt>
                <c:pt idx="32">
                  <c:v>0.23887870267406786</c:v>
                </c:pt>
                <c:pt idx="33">
                  <c:v>0.21416872314691043</c:v>
                </c:pt>
                <c:pt idx="34">
                  <c:v>0.20324761913462647</c:v>
                </c:pt>
                <c:pt idx="35">
                  <c:v>0.20002151024874421</c:v>
                </c:pt>
                <c:pt idx="36">
                  <c:v>0.18980510830568961</c:v>
                </c:pt>
                <c:pt idx="37">
                  <c:v>0.18530095298606269</c:v>
                </c:pt>
                <c:pt idx="38">
                  <c:v>0.19300637373210588</c:v>
                </c:pt>
                <c:pt idx="39">
                  <c:v>0.1976078718628097</c:v>
                </c:pt>
                <c:pt idx="40">
                  <c:v>0.21206549664762214</c:v>
                </c:pt>
                <c:pt idx="41">
                  <c:v>0.20971844479251545</c:v>
                </c:pt>
                <c:pt idx="42">
                  <c:v>0.20852926087289853</c:v>
                </c:pt>
                <c:pt idx="43">
                  <c:v>0.19401894042682796</c:v>
                </c:pt>
                <c:pt idx="44">
                  <c:v>0.23446218403036961</c:v>
                </c:pt>
                <c:pt idx="45">
                  <c:v>0.25812982073244201</c:v>
                </c:pt>
                <c:pt idx="46">
                  <c:v>0.27168533064765432</c:v>
                </c:pt>
                <c:pt idx="47">
                  <c:v>0.26353550240849188</c:v>
                </c:pt>
                <c:pt idx="48">
                  <c:v>0.26632165837770355</c:v>
                </c:pt>
                <c:pt idx="49">
                  <c:v>0.25223155630713467</c:v>
                </c:pt>
                <c:pt idx="50">
                  <c:v>0.27174307195857861</c:v>
                </c:pt>
                <c:pt idx="51">
                  <c:v>0.25811367370059723</c:v>
                </c:pt>
                <c:pt idx="52">
                  <c:v>0.25968016939266875</c:v>
                </c:pt>
                <c:pt idx="53">
                  <c:v>0.25750208130126612</c:v>
                </c:pt>
                <c:pt idx="54">
                  <c:v>0.26376414724048125</c:v>
                </c:pt>
                <c:pt idx="55">
                  <c:v>0.24243888295830551</c:v>
                </c:pt>
                <c:pt idx="56">
                  <c:v>0.27705588807538456</c:v>
                </c:pt>
                <c:pt idx="57">
                  <c:v>0.34353062499561121</c:v>
                </c:pt>
                <c:pt idx="58">
                  <c:v>0.3426057669037636</c:v>
                </c:pt>
                <c:pt idx="59">
                  <c:v>0.33437024977735813</c:v>
                </c:pt>
                <c:pt idx="60">
                  <c:v>0.32567006760471628</c:v>
                </c:pt>
                <c:pt idx="61">
                  <c:v>0.3416583272809805</c:v>
                </c:pt>
                <c:pt idx="62">
                  <c:v>0.36999196776512222</c:v>
                </c:pt>
                <c:pt idx="63">
                  <c:v>0.35144695669323361</c:v>
                </c:pt>
                <c:pt idx="64">
                  <c:v>0.30972813287926743</c:v>
                </c:pt>
                <c:pt idx="65">
                  <c:v>0.31617177524587314</c:v>
                </c:pt>
                <c:pt idx="66">
                  <c:v>0.31233065279713407</c:v>
                </c:pt>
                <c:pt idx="67">
                  <c:v>0.34104921661229193</c:v>
                </c:pt>
                <c:pt idx="68">
                  <c:v>0.32979709105262367</c:v>
                </c:pt>
                <c:pt idx="69">
                  <c:v>0.28934138035095575</c:v>
                </c:pt>
                <c:pt idx="70">
                  <c:v>0.26698473956663249</c:v>
                </c:pt>
                <c:pt idx="71">
                  <c:v>0.27502490620754344</c:v>
                </c:pt>
                <c:pt idx="72">
                  <c:v>0.28371214408946938</c:v>
                </c:pt>
                <c:pt idx="73">
                  <c:v>0.23540273902126357</c:v>
                </c:pt>
                <c:pt idx="74">
                  <c:v>0.23617170516573724</c:v>
                </c:pt>
              </c:numCache>
            </c:numRef>
          </c:val>
          <c:smooth val="0"/>
          <c:extLst>
            <c:ext xmlns:c16="http://schemas.microsoft.com/office/drawing/2014/chart" uri="{C3380CC4-5D6E-409C-BE32-E72D297353CC}">
              <c16:uniqueId val="{00000000-FA2C-45D2-80E8-10EE0B6C9514}"/>
            </c:ext>
          </c:extLst>
        </c:ser>
        <c:ser>
          <c:idx val="1"/>
          <c:order val="1"/>
          <c:tx>
            <c:strRef>
              <c:f>'cross countries QUARTERLY'!$I$3</c:f>
              <c:strCache>
                <c:ptCount val="1"/>
                <c:pt idx="0">
                  <c:v>Non-residents</c:v>
                </c:pt>
              </c:strCache>
            </c:strRef>
          </c:tx>
          <c:spPr>
            <a:ln w="28575" cmpd="sng">
              <a:solidFill>
                <a:srgbClr val="800000"/>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numCache>
            </c:numRef>
          </c:cat>
          <c:val>
            <c:numRef>
              <c:f>'cross countries QUARTERLY'!$I$4:$I$100</c:f>
              <c:numCache>
                <c:formatCode>0.0%</c:formatCode>
                <c:ptCount val="97"/>
                <c:pt idx="0">
                  <c:v>0.25677313535811158</c:v>
                </c:pt>
                <c:pt idx="1">
                  <c:v>0.23303357721380202</c:v>
                </c:pt>
                <c:pt idx="2">
                  <c:v>0.24622276201710366</c:v>
                </c:pt>
                <c:pt idx="3">
                  <c:v>0.27157089187354716</c:v>
                </c:pt>
                <c:pt idx="4">
                  <c:v>0.26715684588052158</c:v>
                </c:pt>
                <c:pt idx="5">
                  <c:v>0.28846676752763156</c:v>
                </c:pt>
                <c:pt idx="6">
                  <c:v>0.29288526285999</c:v>
                </c:pt>
                <c:pt idx="7">
                  <c:v>0.32965186251389511</c:v>
                </c:pt>
                <c:pt idx="8">
                  <c:v>0.33528376590451286</c:v>
                </c:pt>
                <c:pt idx="9">
                  <c:v>0.36359551223398345</c:v>
                </c:pt>
                <c:pt idx="10">
                  <c:v>0.36876963147830349</c:v>
                </c:pt>
                <c:pt idx="11">
                  <c:v>0.40481053299695902</c:v>
                </c:pt>
                <c:pt idx="12">
                  <c:v>0.42674906779000787</c:v>
                </c:pt>
                <c:pt idx="13">
                  <c:v>0.44347161786714256</c:v>
                </c:pt>
                <c:pt idx="14">
                  <c:v>0.44380123648488656</c:v>
                </c:pt>
                <c:pt idx="15">
                  <c:v>0.45480748241993052</c:v>
                </c:pt>
                <c:pt idx="16">
                  <c:v>0.45506616740689781</c:v>
                </c:pt>
                <c:pt idx="17">
                  <c:v>0.46432620727857049</c:v>
                </c:pt>
                <c:pt idx="18">
                  <c:v>0.45374545826009943</c:v>
                </c:pt>
                <c:pt idx="19">
                  <c:v>0.47114698502348057</c:v>
                </c:pt>
                <c:pt idx="20">
                  <c:v>0.47113065007190985</c:v>
                </c:pt>
                <c:pt idx="21">
                  <c:v>0.4557237110928733</c:v>
                </c:pt>
                <c:pt idx="22">
                  <c:v>0.45813119202864266</c:v>
                </c:pt>
                <c:pt idx="23">
                  <c:v>0.44458062267851989</c:v>
                </c:pt>
                <c:pt idx="24">
                  <c:v>0.440332794288399</c:v>
                </c:pt>
                <c:pt idx="25">
                  <c:v>0.46162481712896519</c:v>
                </c:pt>
                <c:pt idx="26">
                  <c:v>0.46390413372892697</c:v>
                </c:pt>
                <c:pt idx="27">
                  <c:v>0.47531693573392969</c:v>
                </c:pt>
                <c:pt idx="28">
                  <c:v>0.48924920231725466</c:v>
                </c:pt>
                <c:pt idx="29">
                  <c:v>0.49285039535840275</c:v>
                </c:pt>
                <c:pt idx="30">
                  <c:v>0.49779964514259323</c:v>
                </c:pt>
                <c:pt idx="31">
                  <c:v>0.48485749930681649</c:v>
                </c:pt>
                <c:pt idx="32">
                  <c:v>0.49029677125963161</c:v>
                </c:pt>
                <c:pt idx="33">
                  <c:v>0.50154807042620442</c:v>
                </c:pt>
                <c:pt idx="34">
                  <c:v>0.50477342344889331</c:v>
                </c:pt>
                <c:pt idx="35">
                  <c:v>0.50589438404534859</c:v>
                </c:pt>
                <c:pt idx="36">
                  <c:v>0.50977908288092588</c:v>
                </c:pt>
                <c:pt idx="37">
                  <c:v>0.51411324266284508</c:v>
                </c:pt>
                <c:pt idx="38">
                  <c:v>0.50771671275176167</c:v>
                </c:pt>
                <c:pt idx="39">
                  <c:v>0.49672117440841679</c:v>
                </c:pt>
                <c:pt idx="40">
                  <c:v>0.47603292926109647</c:v>
                </c:pt>
                <c:pt idx="41">
                  <c:v>0.47582496385194389</c:v>
                </c:pt>
                <c:pt idx="42">
                  <c:v>0.46636460576978478</c:v>
                </c:pt>
                <c:pt idx="43">
                  <c:v>0.48677724389525712</c:v>
                </c:pt>
                <c:pt idx="44">
                  <c:v>0.45764363038532491</c:v>
                </c:pt>
                <c:pt idx="45">
                  <c:v>0.44615091467200912</c:v>
                </c:pt>
                <c:pt idx="46">
                  <c:v>0.43772859400980929</c:v>
                </c:pt>
                <c:pt idx="47">
                  <c:v>0.44048869886887859</c:v>
                </c:pt>
                <c:pt idx="48">
                  <c:v>0.44989946184490109</c:v>
                </c:pt>
                <c:pt idx="49">
                  <c:v>0.45920164185278312</c:v>
                </c:pt>
                <c:pt idx="50">
                  <c:v>0.43595007462151536</c:v>
                </c:pt>
                <c:pt idx="51">
                  <c:v>0.42994885177235026</c:v>
                </c:pt>
                <c:pt idx="52">
                  <c:v>0.42012003930412894</c:v>
                </c:pt>
                <c:pt idx="53">
                  <c:v>0.40825285878914519</c:v>
                </c:pt>
                <c:pt idx="54">
                  <c:v>0.39311256055812532</c:v>
                </c:pt>
                <c:pt idx="55">
                  <c:v>0.39890615824880615</c:v>
                </c:pt>
                <c:pt idx="56">
                  <c:v>0.36056834875991622</c:v>
                </c:pt>
                <c:pt idx="57">
                  <c:v>0.30371010929871028</c:v>
                </c:pt>
                <c:pt idx="58">
                  <c:v>0.28925149017408924</c:v>
                </c:pt>
                <c:pt idx="59">
                  <c:v>0.29691063211701241</c:v>
                </c:pt>
                <c:pt idx="60">
                  <c:v>0.32091687532479291</c:v>
                </c:pt>
                <c:pt idx="61">
                  <c:v>0.31887609191823474</c:v>
                </c:pt>
                <c:pt idx="62">
                  <c:v>0.2988044343664471</c:v>
                </c:pt>
                <c:pt idx="63">
                  <c:v>0.32089891441526175</c:v>
                </c:pt>
                <c:pt idx="64">
                  <c:v>0.36662511085715127</c:v>
                </c:pt>
                <c:pt idx="65">
                  <c:v>0.36285742260043685</c:v>
                </c:pt>
                <c:pt idx="66">
                  <c:v>0.38099899972565421</c:v>
                </c:pt>
                <c:pt idx="67">
                  <c:v>0.36477868878826436</c:v>
                </c:pt>
                <c:pt idx="68">
                  <c:v>0.39772502380829183</c:v>
                </c:pt>
                <c:pt idx="69">
                  <c:v>0.42590599389183514</c:v>
                </c:pt>
                <c:pt idx="70">
                  <c:v>0.43490437360967926</c:v>
                </c:pt>
                <c:pt idx="71">
                  <c:v>0.4337609379046739</c:v>
                </c:pt>
                <c:pt idx="72">
                  <c:v>0.43507566549443139</c:v>
                </c:pt>
                <c:pt idx="73">
                  <c:v>0.43156517734352617</c:v>
                </c:pt>
                <c:pt idx="74">
                  <c:v>0.42466586873894141</c:v>
                </c:pt>
              </c:numCache>
            </c:numRef>
          </c:val>
          <c:smooth val="0"/>
          <c:extLst>
            <c:ext xmlns:c16="http://schemas.microsoft.com/office/drawing/2014/chart" uri="{C3380CC4-5D6E-409C-BE32-E72D297353CC}">
              <c16:uniqueId val="{00000001-FA2C-45D2-80E8-10EE0B6C9514}"/>
            </c:ext>
          </c:extLst>
        </c:ser>
        <c:dLbls>
          <c:showLegendKey val="0"/>
          <c:showVal val="0"/>
          <c:showCatName val="0"/>
          <c:showSerName val="0"/>
          <c:showPercent val="0"/>
          <c:showBubbleSize val="0"/>
        </c:dLbls>
        <c:smooth val="0"/>
        <c:axId val="200613248"/>
        <c:axId val="200647808"/>
      </c:lineChart>
      <c:dateAx>
        <c:axId val="200613248"/>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vert="horz"/>
          <a:lstStyle/>
          <a:p>
            <a:pPr>
              <a:defRPr/>
            </a:pPr>
            <a:endParaRPr lang="en-US"/>
          </a:p>
        </c:txPr>
        <c:crossAx val="200647808"/>
        <c:crosses val="autoZero"/>
        <c:auto val="1"/>
        <c:lblOffset val="100"/>
        <c:baseTimeUnit val="months"/>
        <c:majorUnit val="18"/>
        <c:majorTimeUnit val="months"/>
      </c:dateAx>
      <c:valAx>
        <c:axId val="200647808"/>
        <c:scaling>
          <c:orientation val="minMax"/>
          <c:max val="1"/>
        </c:scaling>
        <c:delete val="0"/>
        <c:axPos val="l"/>
        <c:majorGridlines>
          <c:spPr>
            <a:ln w="3175">
              <a:solidFill>
                <a:sysClr val="window" lastClr="FFFFFF">
                  <a:lumMod val="85000"/>
                </a:sysClr>
              </a:solidFill>
              <a:prstDash val="solid"/>
            </a:ln>
          </c:spPr>
        </c:majorGridlines>
        <c:numFmt formatCode="0%" sourceLinked="0"/>
        <c:majorTickMark val="out"/>
        <c:minorTickMark val="none"/>
        <c:tickLblPos val="nextTo"/>
        <c:spPr>
          <a:ln w="3175">
            <a:solidFill>
              <a:srgbClr val="808080"/>
            </a:solidFill>
            <a:prstDash val="solid"/>
          </a:ln>
        </c:spPr>
        <c:crossAx val="200613248"/>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2592552550929242"/>
          <c:y val="0.15293039614666537"/>
          <c:w val="0.3321577396651873"/>
          <c:h val="0.2360137760752298"/>
        </c:manualLayout>
      </c:layout>
      <c:overlay val="1"/>
      <c:spPr>
        <a:solidFill>
          <a:schemeClr val="bg1"/>
        </a:solidFill>
        <a:ln w="9525" cmpd="sng">
          <a:solidFill>
            <a:sysClr val="window" lastClr="FFFFFF">
              <a:lumMod val="9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GERMANY</a:t>
            </a:r>
          </a:p>
        </c:rich>
      </c:tx>
      <c:overlay val="0"/>
      <c:spPr>
        <a:noFill/>
        <a:ln w="25400">
          <a:noFill/>
        </a:ln>
      </c:spPr>
    </c:title>
    <c:autoTitleDeleted val="0"/>
    <c:plotArea>
      <c:layout/>
      <c:lineChart>
        <c:grouping val="standard"/>
        <c:varyColors val="0"/>
        <c:ser>
          <c:idx val="0"/>
          <c:order val="0"/>
          <c:tx>
            <c:strRef>
              <c:f>'cross countries QUARTERLY'!$L$3</c:f>
              <c:strCache>
                <c:ptCount val="1"/>
                <c:pt idx="0">
                  <c:v>Resident banks</c:v>
                </c:pt>
              </c:strCache>
            </c:strRef>
          </c:tx>
          <c:spPr>
            <a:ln w="28575" cmpd="sng">
              <a:solidFill>
                <a:srgbClr val="F79646">
                  <a:lumMod val="75000"/>
                </a:srgbClr>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numCache>
            </c:numRef>
          </c:cat>
          <c:val>
            <c:numRef>
              <c:f>'cross countries QUARTERLY'!$L$4:$L$100</c:f>
              <c:numCache>
                <c:formatCode>0.0%</c:formatCode>
                <c:ptCount val="97"/>
                <c:pt idx="0">
                  <c:v>0.52763990084052326</c:v>
                </c:pt>
                <c:pt idx="1">
                  <c:v>0.54038562316937089</c:v>
                </c:pt>
                <c:pt idx="2">
                  <c:v>0.54264466826826507</c:v>
                </c:pt>
                <c:pt idx="3">
                  <c:v>0.53381497267176159</c:v>
                </c:pt>
                <c:pt idx="4">
                  <c:v>0.5173728196783588</c:v>
                </c:pt>
                <c:pt idx="5">
                  <c:v>0.50556165009596776</c:v>
                </c:pt>
                <c:pt idx="6">
                  <c:v>0.5034271444545686</c:v>
                </c:pt>
                <c:pt idx="7">
                  <c:v>0.49638063312421582</c:v>
                </c:pt>
                <c:pt idx="8">
                  <c:v>0.49664054581942829</c:v>
                </c:pt>
                <c:pt idx="9">
                  <c:v>0.49440693770366489</c:v>
                </c:pt>
                <c:pt idx="10">
                  <c:v>0.4863758572827005</c:v>
                </c:pt>
                <c:pt idx="11">
                  <c:v>0.48018629511323196</c:v>
                </c:pt>
                <c:pt idx="12">
                  <c:v>0.46690801283646632</c:v>
                </c:pt>
                <c:pt idx="13">
                  <c:v>0.46771784503326214</c:v>
                </c:pt>
                <c:pt idx="14">
                  <c:v>0.46043265658521709</c:v>
                </c:pt>
                <c:pt idx="15">
                  <c:v>0.44495013792516597</c:v>
                </c:pt>
                <c:pt idx="16">
                  <c:v>0.43650058012218146</c:v>
                </c:pt>
                <c:pt idx="17">
                  <c:v>0.44059644613802451</c:v>
                </c:pt>
                <c:pt idx="18">
                  <c:v>0.4296000251925447</c:v>
                </c:pt>
                <c:pt idx="19">
                  <c:v>0.4236391262636014</c:v>
                </c:pt>
                <c:pt idx="20">
                  <c:v>0.42021907274893011</c:v>
                </c:pt>
                <c:pt idx="21">
                  <c:v>0.4192896410148822</c:v>
                </c:pt>
                <c:pt idx="22">
                  <c:v>0.40848884760606535</c:v>
                </c:pt>
                <c:pt idx="23">
                  <c:v>0.40416368837404576</c:v>
                </c:pt>
                <c:pt idx="24">
                  <c:v>0.39075595262244223</c:v>
                </c:pt>
                <c:pt idx="25">
                  <c:v>0.39496984764114756</c:v>
                </c:pt>
                <c:pt idx="26">
                  <c:v>0.39523905197035769</c:v>
                </c:pt>
                <c:pt idx="27">
                  <c:v>0.39243754378883616</c:v>
                </c:pt>
                <c:pt idx="28">
                  <c:v>0.38033477009144112</c:v>
                </c:pt>
                <c:pt idx="29">
                  <c:v>0.37916057718037915</c:v>
                </c:pt>
                <c:pt idx="30">
                  <c:v>0.36223120503452932</c:v>
                </c:pt>
                <c:pt idx="31">
                  <c:v>0.36166296875175208</c:v>
                </c:pt>
                <c:pt idx="32">
                  <c:v>0.34814627220565775</c:v>
                </c:pt>
                <c:pt idx="33">
                  <c:v>0.34607267817838794</c:v>
                </c:pt>
                <c:pt idx="34">
                  <c:v>0.34648905408684955</c:v>
                </c:pt>
                <c:pt idx="35">
                  <c:v>0.33702848630717913</c:v>
                </c:pt>
                <c:pt idx="36">
                  <c:v>0.32392323723458494</c:v>
                </c:pt>
                <c:pt idx="37">
                  <c:v>0.33393543100418244</c:v>
                </c:pt>
                <c:pt idx="38">
                  <c:v>0.32408638954721503</c:v>
                </c:pt>
                <c:pt idx="39">
                  <c:v>0.31844924531958096</c:v>
                </c:pt>
                <c:pt idx="40">
                  <c:v>0.29661494764054791</c:v>
                </c:pt>
                <c:pt idx="41">
                  <c:v>0.30303055854330513</c:v>
                </c:pt>
                <c:pt idx="42">
                  <c:v>0.29733267942878666</c:v>
                </c:pt>
                <c:pt idx="43">
                  <c:v>0.27906025071088303</c:v>
                </c:pt>
                <c:pt idx="44">
                  <c:v>0.27841165003195406</c:v>
                </c:pt>
                <c:pt idx="45">
                  <c:v>0.26731005055684787</c:v>
                </c:pt>
                <c:pt idx="46">
                  <c:v>0.26137289468931951</c:v>
                </c:pt>
                <c:pt idx="47">
                  <c:v>0.26604836099378715</c:v>
                </c:pt>
                <c:pt idx="48">
                  <c:v>0.26462106799904911</c:v>
                </c:pt>
                <c:pt idx="49">
                  <c:v>0.26808637040908051</c:v>
                </c:pt>
                <c:pt idx="50">
                  <c:v>0.27808771860603526</c:v>
                </c:pt>
                <c:pt idx="51">
                  <c:v>0.27442294110393223</c:v>
                </c:pt>
                <c:pt idx="52">
                  <c:v>0.23081838073893049</c:v>
                </c:pt>
                <c:pt idx="53">
                  <c:v>0.23580753398216203</c:v>
                </c:pt>
                <c:pt idx="54">
                  <c:v>0.22961161951613704</c:v>
                </c:pt>
                <c:pt idx="55">
                  <c:v>0.22072718012559739</c:v>
                </c:pt>
                <c:pt idx="56">
                  <c:v>0.20348350522534914</c:v>
                </c:pt>
                <c:pt idx="57">
                  <c:v>0.22547190232699918</c:v>
                </c:pt>
                <c:pt idx="58">
                  <c:v>0.2303193932693807</c:v>
                </c:pt>
                <c:pt idx="59">
                  <c:v>0.24234475036346068</c:v>
                </c:pt>
                <c:pt idx="60">
                  <c:v>0.2377835025057477</c:v>
                </c:pt>
                <c:pt idx="61">
                  <c:v>0.23874180074249698</c:v>
                </c:pt>
                <c:pt idx="62">
                  <c:v>0.23526906414462365</c:v>
                </c:pt>
                <c:pt idx="63">
                  <c:v>0.23612786415798598</c:v>
                </c:pt>
                <c:pt idx="64">
                  <c:v>0.24199905754689144</c:v>
                </c:pt>
                <c:pt idx="65">
                  <c:v>0.24182739482636406</c:v>
                </c:pt>
                <c:pt idx="66">
                  <c:v>0.24118940802412397</c:v>
                </c:pt>
                <c:pt idx="67">
                  <c:v>0.24381313175767261</c:v>
                </c:pt>
                <c:pt idx="68">
                  <c:v>0.23557594184389336</c:v>
                </c:pt>
                <c:pt idx="69">
                  <c:v>0.2358110599813712</c:v>
                </c:pt>
                <c:pt idx="70">
                  <c:v>0.23062250982405069</c:v>
                </c:pt>
              </c:numCache>
            </c:numRef>
          </c:val>
          <c:smooth val="0"/>
          <c:extLst>
            <c:ext xmlns:c16="http://schemas.microsoft.com/office/drawing/2014/chart" uri="{C3380CC4-5D6E-409C-BE32-E72D297353CC}">
              <c16:uniqueId val="{00000000-1F18-48B0-9E9D-8137A8EA7B14}"/>
            </c:ext>
          </c:extLst>
        </c:ser>
        <c:ser>
          <c:idx val="1"/>
          <c:order val="1"/>
          <c:tx>
            <c:strRef>
              <c:f>'cross countries QUARTERLY'!$M$3</c:f>
              <c:strCache>
                <c:ptCount val="1"/>
                <c:pt idx="0">
                  <c:v>Non-residents</c:v>
                </c:pt>
              </c:strCache>
            </c:strRef>
          </c:tx>
          <c:spPr>
            <a:ln w="28575" cmpd="sng">
              <a:solidFill>
                <a:srgbClr val="800000"/>
              </a:solidFill>
              <a:prstDash val="solid"/>
            </a:ln>
          </c:spPr>
          <c:marker>
            <c:symbol val="none"/>
          </c:marker>
          <c:cat>
            <c:numRef>
              <c:f>'cross countries QUARTERLY'!$A$4:$A$100</c:f>
              <c:numCache>
                <c:formatCode>mmm\-yy</c:formatCode>
                <c:ptCount val="97"/>
                <c:pt idx="0">
                  <c:v>35765</c:v>
                </c:pt>
                <c:pt idx="1">
                  <c:v>35855</c:v>
                </c:pt>
                <c:pt idx="2">
                  <c:v>35947</c:v>
                </c:pt>
                <c:pt idx="3">
                  <c:v>36039</c:v>
                </c:pt>
                <c:pt idx="4">
                  <c:v>36130</c:v>
                </c:pt>
                <c:pt idx="5">
                  <c:v>36220</c:v>
                </c:pt>
                <c:pt idx="6">
                  <c:v>36312</c:v>
                </c:pt>
                <c:pt idx="7">
                  <c:v>36404</c:v>
                </c:pt>
                <c:pt idx="8">
                  <c:v>36495</c:v>
                </c:pt>
                <c:pt idx="9">
                  <c:v>36586</c:v>
                </c:pt>
                <c:pt idx="10">
                  <c:v>36678</c:v>
                </c:pt>
                <c:pt idx="11">
                  <c:v>36770</c:v>
                </c:pt>
                <c:pt idx="12">
                  <c:v>36861</c:v>
                </c:pt>
                <c:pt idx="13">
                  <c:v>36951</c:v>
                </c:pt>
                <c:pt idx="14">
                  <c:v>37043</c:v>
                </c:pt>
                <c:pt idx="15">
                  <c:v>37135</c:v>
                </c:pt>
                <c:pt idx="16">
                  <c:v>37226</c:v>
                </c:pt>
                <c:pt idx="17">
                  <c:v>37316</c:v>
                </c:pt>
                <c:pt idx="18">
                  <c:v>37408</c:v>
                </c:pt>
                <c:pt idx="19">
                  <c:v>37500</c:v>
                </c:pt>
                <c:pt idx="20">
                  <c:v>37591</c:v>
                </c:pt>
                <c:pt idx="21">
                  <c:v>37681</c:v>
                </c:pt>
                <c:pt idx="22">
                  <c:v>37773</c:v>
                </c:pt>
                <c:pt idx="23">
                  <c:v>37865</c:v>
                </c:pt>
                <c:pt idx="24">
                  <c:v>37956</c:v>
                </c:pt>
                <c:pt idx="25">
                  <c:v>38047</c:v>
                </c:pt>
                <c:pt idx="26">
                  <c:v>38139</c:v>
                </c:pt>
                <c:pt idx="27">
                  <c:v>38231</c:v>
                </c:pt>
                <c:pt idx="28">
                  <c:v>38322</c:v>
                </c:pt>
                <c:pt idx="29">
                  <c:v>38412</c:v>
                </c:pt>
                <c:pt idx="30">
                  <c:v>38504</c:v>
                </c:pt>
                <c:pt idx="31">
                  <c:v>38596</c:v>
                </c:pt>
                <c:pt idx="32">
                  <c:v>38687</c:v>
                </c:pt>
                <c:pt idx="33">
                  <c:v>38777</c:v>
                </c:pt>
                <c:pt idx="34">
                  <c:v>38869</c:v>
                </c:pt>
                <c:pt idx="35">
                  <c:v>38961</c:v>
                </c:pt>
                <c:pt idx="36">
                  <c:v>39052</c:v>
                </c:pt>
                <c:pt idx="37">
                  <c:v>39142</c:v>
                </c:pt>
                <c:pt idx="38">
                  <c:v>39234</c:v>
                </c:pt>
                <c:pt idx="39">
                  <c:v>39326</c:v>
                </c:pt>
                <c:pt idx="40">
                  <c:v>39417</c:v>
                </c:pt>
                <c:pt idx="41">
                  <c:v>39508</c:v>
                </c:pt>
                <c:pt idx="42">
                  <c:v>39600</c:v>
                </c:pt>
                <c:pt idx="43">
                  <c:v>39692</c:v>
                </c:pt>
                <c:pt idx="44">
                  <c:v>39783</c:v>
                </c:pt>
                <c:pt idx="45">
                  <c:v>39873</c:v>
                </c:pt>
                <c:pt idx="46">
                  <c:v>39965</c:v>
                </c:pt>
                <c:pt idx="47">
                  <c:v>40057</c:v>
                </c:pt>
                <c:pt idx="48">
                  <c:v>40148</c:v>
                </c:pt>
                <c:pt idx="49">
                  <c:v>40238</c:v>
                </c:pt>
                <c:pt idx="50">
                  <c:v>40330</c:v>
                </c:pt>
                <c:pt idx="51">
                  <c:v>40422</c:v>
                </c:pt>
                <c:pt idx="52">
                  <c:v>40513</c:v>
                </c:pt>
                <c:pt idx="53">
                  <c:v>40603</c:v>
                </c:pt>
                <c:pt idx="54">
                  <c:v>40695</c:v>
                </c:pt>
                <c:pt idx="55">
                  <c:v>40787</c:v>
                </c:pt>
                <c:pt idx="56">
                  <c:v>40878</c:v>
                </c:pt>
                <c:pt idx="57">
                  <c:v>40969</c:v>
                </c:pt>
                <c:pt idx="58">
                  <c:v>41061</c:v>
                </c:pt>
                <c:pt idx="59">
                  <c:v>41153</c:v>
                </c:pt>
                <c:pt idx="60">
                  <c:v>41244</c:v>
                </c:pt>
                <c:pt idx="61">
                  <c:v>41334</c:v>
                </c:pt>
                <c:pt idx="62">
                  <c:v>41426</c:v>
                </c:pt>
                <c:pt idx="63">
                  <c:v>41518</c:v>
                </c:pt>
                <c:pt idx="64">
                  <c:v>41609</c:v>
                </c:pt>
                <c:pt idx="65">
                  <c:v>41699</c:v>
                </c:pt>
                <c:pt idx="66">
                  <c:v>41791</c:v>
                </c:pt>
                <c:pt idx="67">
                  <c:v>41883</c:v>
                </c:pt>
                <c:pt idx="68">
                  <c:v>41974</c:v>
                </c:pt>
                <c:pt idx="69">
                  <c:v>42064</c:v>
                </c:pt>
                <c:pt idx="70">
                  <c:v>42156</c:v>
                </c:pt>
                <c:pt idx="71">
                  <c:v>42248</c:v>
                </c:pt>
                <c:pt idx="72">
                  <c:v>42339</c:v>
                </c:pt>
                <c:pt idx="73">
                  <c:v>42430</c:v>
                </c:pt>
                <c:pt idx="74">
                  <c:v>42522</c:v>
                </c:pt>
              </c:numCache>
            </c:numRef>
          </c:cat>
          <c:val>
            <c:numRef>
              <c:f>'cross countries QUARTERLY'!$M$4:$M$100</c:f>
              <c:numCache>
                <c:formatCode>0.0%</c:formatCode>
                <c:ptCount val="97"/>
                <c:pt idx="0">
                  <c:v>0.31941799676267735</c:v>
                </c:pt>
                <c:pt idx="1">
                  <c:v>0.31749157792601967</c:v>
                </c:pt>
                <c:pt idx="2">
                  <c:v>0.31673909190848998</c:v>
                </c:pt>
                <c:pt idx="3">
                  <c:v>0.33515639234606387</c:v>
                </c:pt>
                <c:pt idx="4">
                  <c:v>0.34001792582574514</c:v>
                </c:pt>
                <c:pt idx="5">
                  <c:v>0.34442285041824838</c:v>
                </c:pt>
                <c:pt idx="6">
                  <c:v>0.3402433302633216</c:v>
                </c:pt>
                <c:pt idx="7">
                  <c:v>0.3475490890228356</c:v>
                </c:pt>
                <c:pt idx="8">
                  <c:v>0.34914048206871645</c:v>
                </c:pt>
                <c:pt idx="9">
                  <c:v>0.34455603111686617</c:v>
                </c:pt>
                <c:pt idx="10">
                  <c:v>0.35670746695005484</c:v>
                </c:pt>
                <c:pt idx="11">
                  <c:v>0.36154430136263088</c:v>
                </c:pt>
                <c:pt idx="12">
                  <c:v>0.36343325698711526</c:v>
                </c:pt>
                <c:pt idx="13">
                  <c:v>0.36099134520334625</c:v>
                </c:pt>
                <c:pt idx="14">
                  <c:v>0.36557153108353962</c:v>
                </c:pt>
                <c:pt idx="15">
                  <c:v>0.3748226882973863</c:v>
                </c:pt>
                <c:pt idx="16">
                  <c:v>0.37108864843746103</c:v>
                </c:pt>
                <c:pt idx="17">
                  <c:v>0.3695505692230861</c:v>
                </c:pt>
                <c:pt idx="18">
                  <c:v>0.38652013429416676</c:v>
                </c:pt>
                <c:pt idx="19">
                  <c:v>0.39291780621101596</c:v>
                </c:pt>
                <c:pt idx="20">
                  <c:v>0.38961641723676183</c:v>
                </c:pt>
                <c:pt idx="21">
                  <c:v>0.39367485567288213</c:v>
                </c:pt>
                <c:pt idx="22">
                  <c:v>0.39733042209006358</c:v>
                </c:pt>
                <c:pt idx="23">
                  <c:v>0.39153357311235681</c:v>
                </c:pt>
                <c:pt idx="24">
                  <c:v>0.38339292355474969</c:v>
                </c:pt>
                <c:pt idx="25">
                  <c:v>0.38841196531250916</c:v>
                </c:pt>
                <c:pt idx="26">
                  <c:v>0.38439990965964527</c:v>
                </c:pt>
                <c:pt idx="27">
                  <c:v>0.39474682320128829</c:v>
                </c:pt>
                <c:pt idx="28">
                  <c:v>0.40165476731215227</c:v>
                </c:pt>
                <c:pt idx="29">
                  <c:v>0.41031130140041033</c:v>
                </c:pt>
                <c:pt idx="30">
                  <c:v>0.42670822307137812</c:v>
                </c:pt>
                <c:pt idx="31">
                  <c:v>0.43022626970114103</c:v>
                </c:pt>
                <c:pt idx="32">
                  <c:v>0.4388765217715998</c:v>
                </c:pt>
                <c:pt idx="33">
                  <c:v>0.44627602735604449</c:v>
                </c:pt>
                <c:pt idx="34">
                  <c:v>0.44025880188098176</c:v>
                </c:pt>
                <c:pt idx="35">
                  <c:v>0.44471921411604087</c:v>
                </c:pt>
                <c:pt idx="36">
                  <c:v>0.45823923335037497</c:v>
                </c:pt>
                <c:pt idx="37">
                  <c:v>0.45358804456562657</c:v>
                </c:pt>
                <c:pt idx="38">
                  <c:v>0.46701844440203238</c:v>
                </c:pt>
                <c:pt idx="39">
                  <c:v>0.47620831101072952</c:v>
                </c:pt>
                <c:pt idx="40">
                  <c:v>0.49435824606757983</c:v>
                </c:pt>
                <c:pt idx="41">
                  <c:v>0.49917020088811564</c:v>
                </c:pt>
                <c:pt idx="42">
                  <c:v>0.51539380268872137</c:v>
                </c:pt>
                <c:pt idx="43">
                  <c:v>0.53142946771551436</c:v>
                </c:pt>
                <c:pt idx="44">
                  <c:v>0.51764369917557296</c:v>
                </c:pt>
                <c:pt idx="45">
                  <c:v>0.53687799924134627</c:v>
                </c:pt>
                <c:pt idx="46">
                  <c:v>0.54977598648222881</c:v>
                </c:pt>
                <c:pt idx="47">
                  <c:v>0.54692763175855907</c:v>
                </c:pt>
                <c:pt idx="48">
                  <c:v>0.54100441278401445</c:v>
                </c:pt>
                <c:pt idx="49">
                  <c:v>0.53754326460553792</c:v>
                </c:pt>
                <c:pt idx="50">
                  <c:v>0.53881717101020243</c:v>
                </c:pt>
                <c:pt idx="51">
                  <c:v>0.54773651287148695</c:v>
                </c:pt>
                <c:pt idx="52">
                  <c:v>0.54573338081685119</c:v>
                </c:pt>
                <c:pt idx="53">
                  <c:v>0.55141718157214392</c:v>
                </c:pt>
                <c:pt idx="54">
                  <c:v>0.56436029573341462</c:v>
                </c:pt>
                <c:pt idx="55">
                  <c:v>0.56227464473806921</c:v>
                </c:pt>
                <c:pt idx="56">
                  <c:v>0.56057822639759669</c:v>
                </c:pt>
                <c:pt idx="57">
                  <c:v>0.57486556358177388</c:v>
                </c:pt>
                <c:pt idx="58">
                  <c:v>0.58858151854031782</c:v>
                </c:pt>
                <c:pt idx="59">
                  <c:v>0.59841206057377128</c:v>
                </c:pt>
                <c:pt idx="60">
                  <c:v>0.60085438958288184</c:v>
                </c:pt>
                <c:pt idx="61">
                  <c:v>0.61500154249845462</c:v>
                </c:pt>
                <c:pt idx="62">
                  <c:v>0.60542055715634613</c:v>
                </c:pt>
                <c:pt idx="63">
                  <c:v>0.61052177291733212</c:v>
                </c:pt>
                <c:pt idx="64">
                  <c:v>0.61099807545790452</c:v>
                </c:pt>
                <c:pt idx="65">
                  <c:v>0.62537946172925318</c:v>
                </c:pt>
                <c:pt idx="66">
                  <c:v>0.61947190774782401</c:v>
                </c:pt>
                <c:pt idx="67">
                  <c:v>0.60661719401892056</c:v>
                </c:pt>
                <c:pt idx="68">
                  <c:v>0.61776410127039105</c:v>
                </c:pt>
                <c:pt idx="69">
                  <c:v>0.6044195419221241</c:v>
                </c:pt>
                <c:pt idx="70">
                  <c:v>0.58597499368183614</c:v>
                </c:pt>
              </c:numCache>
            </c:numRef>
          </c:val>
          <c:smooth val="0"/>
          <c:extLst>
            <c:ext xmlns:c16="http://schemas.microsoft.com/office/drawing/2014/chart" uri="{C3380CC4-5D6E-409C-BE32-E72D297353CC}">
              <c16:uniqueId val="{00000001-1F18-48B0-9E9D-8137A8EA7B14}"/>
            </c:ext>
          </c:extLst>
        </c:ser>
        <c:dLbls>
          <c:showLegendKey val="0"/>
          <c:showVal val="0"/>
          <c:showCatName val="0"/>
          <c:showSerName val="0"/>
          <c:showPercent val="0"/>
          <c:showBubbleSize val="0"/>
        </c:dLbls>
        <c:smooth val="0"/>
        <c:axId val="203687424"/>
        <c:axId val="203688960"/>
      </c:lineChart>
      <c:dateAx>
        <c:axId val="203687424"/>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vert="horz"/>
          <a:lstStyle/>
          <a:p>
            <a:pPr>
              <a:defRPr/>
            </a:pPr>
            <a:endParaRPr lang="en-US"/>
          </a:p>
        </c:txPr>
        <c:crossAx val="203688960"/>
        <c:crosses val="autoZero"/>
        <c:auto val="1"/>
        <c:lblOffset val="100"/>
        <c:baseTimeUnit val="months"/>
        <c:majorUnit val="12"/>
        <c:majorTimeUnit val="months"/>
      </c:dateAx>
      <c:valAx>
        <c:axId val="203688960"/>
        <c:scaling>
          <c:orientation val="minMax"/>
          <c:max val="1"/>
        </c:scaling>
        <c:delete val="0"/>
        <c:axPos val="l"/>
        <c:majorGridlines>
          <c:spPr>
            <a:ln w="3175">
              <a:solidFill>
                <a:sysClr val="window" lastClr="FFFFFF">
                  <a:lumMod val="85000"/>
                </a:sysClr>
              </a:solidFill>
              <a:prstDash val="solid"/>
            </a:ln>
          </c:spPr>
        </c:majorGridlines>
        <c:numFmt formatCode="0%" sourceLinked="0"/>
        <c:majorTickMark val="out"/>
        <c:minorTickMark val="none"/>
        <c:tickLblPos val="nextTo"/>
        <c:spPr>
          <a:ln w="3175">
            <a:solidFill>
              <a:srgbClr val="808080"/>
            </a:solidFill>
            <a:prstDash val="solid"/>
          </a:ln>
        </c:spPr>
        <c:crossAx val="203687424"/>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2168781012670056"/>
          <c:y val="0.15289467479092028"/>
          <c:w val="0.30681129751681002"/>
          <c:h val="0.25605098996474129"/>
        </c:manualLayout>
      </c:layout>
      <c:overlay val="1"/>
      <c:spPr>
        <a:solidFill>
          <a:schemeClr val="bg1"/>
        </a:solidFill>
        <a:ln w="9525" cmpd="sng">
          <a:solidFill>
            <a:sysClr val="window" lastClr="FFFFFF">
              <a:lumMod val="9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FRANCE</a:t>
            </a:r>
          </a:p>
        </c:rich>
      </c:tx>
      <c:overlay val="0"/>
      <c:spPr>
        <a:noFill/>
        <a:ln w="25400">
          <a:noFill/>
        </a:ln>
      </c:spPr>
    </c:title>
    <c:autoTitleDeleted val="0"/>
    <c:plotArea>
      <c:layout/>
      <c:lineChart>
        <c:grouping val="standard"/>
        <c:varyColors val="0"/>
        <c:ser>
          <c:idx val="0"/>
          <c:order val="0"/>
          <c:tx>
            <c:strRef>
              <c:f>'cross countries QUARTERLY'!$J$3</c:f>
              <c:strCache>
                <c:ptCount val="1"/>
                <c:pt idx="0">
                  <c:v>Resident banks</c:v>
                </c:pt>
              </c:strCache>
            </c:strRef>
          </c:tx>
          <c:spPr>
            <a:ln w="28575" cmpd="sng">
              <a:solidFill>
                <a:srgbClr val="F79646">
                  <a:lumMod val="75000"/>
                </a:srgbClr>
              </a:solidFill>
              <a:prstDash val="solid"/>
            </a:ln>
          </c:spPr>
          <c:marker>
            <c:symbol val="none"/>
          </c:marker>
          <c:dPt>
            <c:idx val="59"/>
            <c:bubble3D val="0"/>
            <c:spPr>
              <a:ln w="28575" cmpd="sng">
                <a:solidFill>
                  <a:srgbClr val="F79646">
                    <a:lumMod val="75000"/>
                  </a:srgbClr>
                </a:solidFill>
                <a:prstDash val="sysDash"/>
              </a:ln>
            </c:spPr>
            <c:extLst>
              <c:ext xmlns:c16="http://schemas.microsoft.com/office/drawing/2014/chart" uri="{C3380CC4-5D6E-409C-BE32-E72D297353CC}">
                <c16:uniqueId val="{00000001-4A4E-4D38-A2E4-1953BEDBD9B3}"/>
              </c:ext>
            </c:extLst>
          </c:dPt>
          <c:dPt>
            <c:idx val="60"/>
            <c:bubble3D val="0"/>
            <c:spPr>
              <a:ln w="28575" cmpd="sng">
                <a:solidFill>
                  <a:srgbClr val="F79646">
                    <a:lumMod val="75000"/>
                  </a:srgbClr>
                </a:solidFill>
                <a:prstDash val="sysDash"/>
              </a:ln>
            </c:spPr>
            <c:extLst>
              <c:ext xmlns:c16="http://schemas.microsoft.com/office/drawing/2014/chart" uri="{C3380CC4-5D6E-409C-BE32-E72D297353CC}">
                <c16:uniqueId val="{00000003-4A4E-4D38-A2E4-1953BEDBD9B3}"/>
              </c:ext>
            </c:extLst>
          </c:dPt>
          <c:dPt>
            <c:idx val="61"/>
            <c:bubble3D val="0"/>
            <c:spPr>
              <a:ln w="28575" cmpd="sng">
                <a:solidFill>
                  <a:srgbClr val="F79646">
                    <a:lumMod val="75000"/>
                  </a:srgbClr>
                </a:solidFill>
                <a:prstDash val="sysDash"/>
              </a:ln>
            </c:spPr>
            <c:extLst>
              <c:ext xmlns:c16="http://schemas.microsoft.com/office/drawing/2014/chart" uri="{C3380CC4-5D6E-409C-BE32-E72D297353CC}">
                <c16:uniqueId val="{00000005-4A4E-4D38-A2E4-1953BEDBD9B3}"/>
              </c:ext>
            </c:extLst>
          </c:dPt>
          <c:cat>
            <c:numRef>
              <c:f>'cross countries QUARTERLY'!$A$8:$A$100</c:f>
              <c:numCache>
                <c:formatCode>mmm\-yy</c:formatCode>
                <c:ptCount val="93"/>
                <c:pt idx="0">
                  <c:v>36130</c:v>
                </c:pt>
                <c:pt idx="1">
                  <c:v>36220</c:v>
                </c:pt>
                <c:pt idx="2">
                  <c:v>36312</c:v>
                </c:pt>
                <c:pt idx="3">
                  <c:v>36404</c:v>
                </c:pt>
                <c:pt idx="4">
                  <c:v>36495</c:v>
                </c:pt>
                <c:pt idx="5">
                  <c:v>36586</c:v>
                </c:pt>
                <c:pt idx="6">
                  <c:v>36678</c:v>
                </c:pt>
                <c:pt idx="7">
                  <c:v>36770</c:v>
                </c:pt>
                <c:pt idx="8">
                  <c:v>36861</c:v>
                </c:pt>
                <c:pt idx="9">
                  <c:v>36951</c:v>
                </c:pt>
                <c:pt idx="10">
                  <c:v>37043</c:v>
                </c:pt>
                <c:pt idx="11">
                  <c:v>37135</c:v>
                </c:pt>
                <c:pt idx="12">
                  <c:v>37226</c:v>
                </c:pt>
                <c:pt idx="13">
                  <c:v>37316</c:v>
                </c:pt>
                <c:pt idx="14">
                  <c:v>37408</c:v>
                </c:pt>
                <c:pt idx="15">
                  <c:v>37500</c:v>
                </c:pt>
                <c:pt idx="16">
                  <c:v>37591</c:v>
                </c:pt>
                <c:pt idx="17">
                  <c:v>37681</c:v>
                </c:pt>
                <c:pt idx="18">
                  <c:v>37773</c:v>
                </c:pt>
                <c:pt idx="19">
                  <c:v>37865</c:v>
                </c:pt>
                <c:pt idx="20">
                  <c:v>37956</c:v>
                </c:pt>
                <c:pt idx="21">
                  <c:v>38047</c:v>
                </c:pt>
                <c:pt idx="22">
                  <c:v>38139</c:v>
                </c:pt>
                <c:pt idx="23">
                  <c:v>38231</c:v>
                </c:pt>
                <c:pt idx="24">
                  <c:v>38322</c:v>
                </c:pt>
                <c:pt idx="25">
                  <c:v>38412</c:v>
                </c:pt>
                <c:pt idx="26">
                  <c:v>38504</c:v>
                </c:pt>
                <c:pt idx="27">
                  <c:v>38596</c:v>
                </c:pt>
                <c:pt idx="28">
                  <c:v>38687</c:v>
                </c:pt>
                <c:pt idx="29">
                  <c:v>38777</c:v>
                </c:pt>
                <c:pt idx="30">
                  <c:v>38869</c:v>
                </c:pt>
                <c:pt idx="31">
                  <c:v>38961</c:v>
                </c:pt>
                <c:pt idx="32">
                  <c:v>39052</c:v>
                </c:pt>
                <c:pt idx="33">
                  <c:v>39142</c:v>
                </c:pt>
                <c:pt idx="34">
                  <c:v>39234</c:v>
                </c:pt>
                <c:pt idx="35">
                  <c:v>39326</c:v>
                </c:pt>
                <c:pt idx="36">
                  <c:v>39417</c:v>
                </c:pt>
                <c:pt idx="37">
                  <c:v>39508</c:v>
                </c:pt>
                <c:pt idx="38">
                  <c:v>39600</c:v>
                </c:pt>
                <c:pt idx="39">
                  <c:v>39692</c:v>
                </c:pt>
                <c:pt idx="40">
                  <c:v>39783</c:v>
                </c:pt>
                <c:pt idx="41">
                  <c:v>39873</c:v>
                </c:pt>
                <c:pt idx="42">
                  <c:v>39965</c:v>
                </c:pt>
                <c:pt idx="43">
                  <c:v>40057</c:v>
                </c:pt>
                <c:pt idx="44">
                  <c:v>40148</c:v>
                </c:pt>
                <c:pt idx="45">
                  <c:v>40238</c:v>
                </c:pt>
                <c:pt idx="46">
                  <c:v>40330</c:v>
                </c:pt>
                <c:pt idx="47">
                  <c:v>40422</c:v>
                </c:pt>
                <c:pt idx="48">
                  <c:v>40513</c:v>
                </c:pt>
                <c:pt idx="49">
                  <c:v>40603</c:v>
                </c:pt>
                <c:pt idx="50">
                  <c:v>40695</c:v>
                </c:pt>
                <c:pt idx="51">
                  <c:v>40787</c:v>
                </c:pt>
                <c:pt idx="52">
                  <c:v>40878</c:v>
                </c:pt>
                <c:pt idx="53">
                  <c:v>40969</c:v>
                </c:pt>
                <c:pt idx="54">
                  <c:v>41061</c:v>
                </c:pt>
                <c:pt idx="55">
                  <c:v>41153</c:v>
                </c:pt>
                <c:pt idx="56">
                  <c:v>41244</c:v>
                </c:pt>
                <c:pt idx="57">
                  <c:v>41334</c:v>
                </c:pt>
                <c:pt idx="58">
                  <c:v>41426</c:v>
                </c:pt>
                <c:pt idx="59">
                  <c:v>41518</c:v>
                </c:pt>
                <c:pt idx="60">
                  <c:v>41609</c:v>
                </c:pt>
                <c:pt idx="61">
                  <c:v>41699</c:v>
                </c:pt>
                <c:pt idx="62">
                  <c:v>41791</c:v>
                </c:pt>
                <c:pt idx="63">
                  <c:v>41883</c:v>
                </c:pt>
                <c:pt idx="64">
                  <c:v>41974</c:v>
                </c:pt>
                <c:pt idx="65">
                  <c:v>42064</c:v>
                </c:pt>
                <c:pt idx="66">
                  <c:v>42156</c:v>
                </c:pt>
                <c:pt idx="67">
                  <c:v>42248</c:v>
                </c:pt>
                <c:pt idx="68">
                  <c:v>42339</c:v>
                </c:pt>
                <c:pt idx="69">
                  <c:v>42430</c:v>
                </c:pt>
                <c:pt idx="70">
                  <c:v>42522</c:v>
                </c:pt>
              </c:numCache>
            </c:numRef>
          </c:cat>
          <c:val>
            <c:numRef>
              <c:f>'cross countries QUARTERLY'!$J$8:$J$100</c:f>
              <c:numCache>
                <c:formatCode>0%</c:formatCode>
                <c:ptCount val="93"/>
                <c:pt idx="0">
                  <c:v>0.218</c:v>
                </c:pt>
                <c:pt idx="1">
                  <c:v>0.21099999999999997</c:v>
                </c:pt>
                <c:pt idx="2">
                  <c:v>0.19700000000000001</c:v>
                </c:pt>
                <c:pt idx="3">
                  <c:v>0.19999999999999998</c:v>
                </c:pt>
                <c:pt idx="4">
                  <c:v>0.222</c:v>
                </c:pt>
                <c:pt idx="5">
                  <c:v>#N/A</c:v>
                </c:pt>
                <c:pt idx="6">
                  <c:v>0.19100000000000003</c:v>
                </c:pt>
                <c:pt idx="7">
                  <c:v>0.18099999999999999</c:v>
                </c:pt>
                <c:pt idx="8">
                  <c:v>0.18</c:v>
                </c:pt>
                <c:pt idx="9">
                  <c:v>0.16500000000000001</c:v>
                </c:pt>
                <c:pt idx="10">
                  <c:v>0.14599999999999999</c:v>
                </c:pt>
                <c:pt idx="11">
                  <c:v>0.154</c:v>
                </c:pt>
                <c:pt idx="12">
                  <c:v>0.153</c:v>
                </c:pt>
                <c:pt idx="13">
                  <c:v>0.16500000000000004</c:v>
                </c:pt>
                <c:pt idx="14">
                  <c:v>0.152</c:v>
                </c:pt>
                <c:pt idx="15">
                  <c:v>0.16</c:v>
                </c:pt>
                <c:pt idx="16">
                  <c:v>0.14000000000000001</c:v>
                </c:pt>
                <c:pt idx="17">
                  <c:v>0.14000000000000001</c:v>
                </c:pt>
                <c:pt idx="18">
                  <c:v>0.14000000000000001</c:v>
                </c:pt>
                <c:pt idx="19">
                  <c:v>0.13999999999999999</c:v>
                </c:pt>
                <c:pt idx="20">
                  <c:v>0.14000000000000001</c:v>
                </c:pt>
                <c:pt idx="21">
                  <c:v>0.15</c:v>
                </c:pt>
                <c:pt idx="22">
                  <c:v>0.16</c:v>
                </c:pt>
                <c:pt idx="23">
                  <c:v>0.15</c:v>
                </c:pt>
                <c:pt idx="24">
                  <c:v>0.14000000000000001</c:v>
                </c:pt>
                <c:pt idx="25">
                  <c:v>7.0000000000000007E-2</c:v>
                </c:pt>
                <c:pt idx="26">
                  <c:v>7.0000000000000007E-2</c:v>
                </c:pt>
                <c:pt idx="27">
                  <c:v>7.0000000000000007E-2</c:v>
                </c:pt>
                <c:pt idx="28">
                  <c:v>0.05</c:v>
                </c:pt>
                <c:pt idx="29">
                  <c:v>0.08</c:v>
                </c:pt>
                <c:pt idx="30">
                  <c:v>0.08</c:v>
                </c:pt>
                <c:pt idx="31">
                  <c:v>7.0000000000000007E-2</c:v>
                </c:pt>
                <c:pt idx="32">
                  <c:v>0.06</c:v>
                </c:pt>
                <c:pt idx="33">
                  <c:v>7.0000000000000007E-2</c:v>
                </c:pt>
                <c:pt idx="34">
                  <c:v>0.08</c:v>
                </c:pt>
                <c:pt idx="35">
                  <c:v>7.0000000000000007E-2</c:v>
                </c:pt>
                <c:pt idx="36">
                  <c:v>0.13</c:v>
                </c:pt>
                <c:pt idx="37">
                  <c:v>0.13</c:v>
                </c:pt>
                <c:pt idx="38">
                  <c:v>0.13</c:v>
                </c:pt>
                <c:pt idx="39">
                  <c:v>0.12</c:v>
                </c:pt>
                <c:pt idx="40">
                  <c:v>0.14000000000000001</c:v>
                </c:pt>
                <c:pt idx="41">
                  <c:v>0.16</c:v>
                </c:pt>
                <c:pt idx="42">
                  <c:v>0.16</c:v>
                </c:pt>
                <c:pt idx="43">
                  <c:v>0.14000000000000001</c:v>
                </c:pt>
                <c:pt idx="44">
                  <c:v>0.14000000000000001</c:v>
                </c:pt>
                <c:pt idx="45">
                  <c:v>0.15</c:v>
                </c:pt>
                <c:pt idx="46">
                  <c:v>0.19</c:v>
                </c:pt>
                <c:pt idx="47">
                  <c:v>0.14000000000000001</c:v>
                </c:pt>
                <c:pt idx="48">
                  <c:v>0.13</c:v>
                </c:pt>
                <c:pt idx="49">
                  <c:v>0.15</c:v>
                </c:pt>
                <c:pt idx="50">
                  <c:v>0.14000000000000001</c:v>
                </c:pt>
                <c:pt idx="51">
                  <c:v>0.14000000000000001</c:v>
                </c:pt>
                <c:pt idx="52">
                  <c:v>0.15</c:v>
                </c:pt>
                <c:pt idx="53">
                  <c:v>0.14000000000000001</c:v>
                </c:pt>
                <c:pt idx="54">
                  <c:v>0.14000000000000001</c:v>
                </c:pt>
                <c:pt idx="55">
                  <c:v>0.13</c:v>
                </c:pt>
                <c:pt idx="56">
                  <c:v>0.14000000000000001</c:v>
                </c:pt>
                <c:pt idx="57">
                  <c:v>0.13</c:v>
                </c:pt>
                <c:pt idx="58">
                  <c:v>0.13</c:v>
                </c:pt>
                <c:pt idx="59">
                  <c:v>0.11</c:v>
                </c:pt>
                <c:pt idx="60">
                  <c:v>0.10199999999999999</c:v>
                </c:pt>
                <c:pt idx="61">
                  <c:v>0.11199999999999999</c:v>
                </c:pt>
                <c:pt idx="62">
                  <c:v>0.11</c:v>
                </c:pt>
                <c:pt idx="63">
                  <c:v>0.112</c:v>
                </c:pt>
                <c:pt idx="64">
                  <c:v>9.8000000000000004E-2</c:v>
                </c:pt>
                <c:pt idx="65">
                  <c:v>9.9000000000000005E-2</c:v>
                </c:pt>
                <c:pt idx="66">
                  <c:v>9.8999999999999991E-2</c:v>
                </c:pt>
                <c:pt idx="67">
                  <c:v>9.4E-2</c:v>
                </c:pt>
                <c:pt idx="68">
                  <c:v>9.0999999999999998E-2</c:v>
                </c:pt>
                <c:pt idx="69">
                  <c:v>9.1999999999999998E-2</c:v>
                </c:pt>
                <c:pt idx="70">
                  <c:v>8.8999999999999996E-2</c:v>
                </c:pt>
              </c:numCache>
            </c:numRef>
          </c:val>
          <c:smooth val="0"/>
          <c:extLst>
            <c:ext xmlns:c16="http://schemas.microsoft.com/office/drawing/2014/chart" uri="{C3380CC4-5D6E-409C-BE32-E72D297353CC}">
              <c16:uniqueId val="{00000006-4A4E-4D38-A2E4-1953BEDBD9B3}"/>
            </c:ext>
          </c:extLst>
        </c:ser>
        <c:ser>
          <c:idx val="1"/>
          <c:order val="1"/>
          <c:tx>
            <c:strRef>
              <c:f>'cross countries QUARTERLY'!$K$3</c:f>
              <c:strCache>
                <c:ptCount val="1"/>
                <c:pt idx="0">
                  <c:v>Non-residents</c:v>
                </c:pt>
              </c:strCache>
            </c:strRef>
          </c:tx>
          <c:spPr>
            <a:ln w="28575" cmpd="sng">
              <a:solidFill>
                <a:srgbClr val="800000"/>
              </a:solidFill>
              <a:prstDash val="solid"/>
            </a:ln>
          </c:spPr>
          <c:marker>
            <c:symbol val="none"/>
          </c:marker>
          <c:dPt>
            <c:idx val="59"/>
            <c:bubble3D val="0"/>
            <c:spPr>
              <a:ln w="28575" cmpd="sng">
                <a:solidFill>
                  <a:srgbClr val="800000"/>
                </a:solidFill>
                <a:prstDash val="sysDash"/>
              </a:ln>
            </c:spPr>
            <c:extLst>
              <c:ext xmlns:c16="http://schemas.microsoft.com/office/drawing/2014/chart" uri="{C3380CC4-5D6E-409C-BE32-E72D297353CC}">
                <c16:uniqueId val="{00000008-4A4E-4D38-A2E4-1953BEDBD9B3}"/>
              </c:ext>
            </c:extLst>
          </c:dPt>
          <c:dPt>
            <c:idx val="60"/>
            <c:bubble3D val="0"/>
            <c:spPr>
              <a:ln w="28575" cmpd="sng">
                <a:solidFill>
                  <a:srgbClr val="800000"/>
                </a:solidFill>
                <a:prstDash val="sysDash"/>
              </a:ln>
            </c:spPr>
            <c:extLst>
              <c:ext xmlns:c16="http://schemas.microsoft.com/office/drawing/2014/chart" uri="{C3380CC4-5D6E-409C-BE32-E72D297353CC}">
                <c16:uniqueId val="{0000000A-4A4E-4D38-A2E4-1953BEDBD9B3}"/>
              </c:ext>
            </c:extLst>
          </c:dPt>
          <c:dPt>
            <c:idx val="61"/>
            <c:bubble3D val="0"/>
            <c:spPr>
              <a:ln w="28575" cmpd="sng">
                <a:solidFill>
                  <a:srgbClr val="800000"/>
                </a:solidFill>
                <a:prstDash val="sysDash"/>
              </a:ln>
            </c:spPr>
            <c:extLst>
              <c:ext xmlns:c16="http://schemas.microsoft.com/office/drawing/2014/chart" uri="{C3380CC4-5D6E-409C-BE32-E72D297353CC}">
                <c16:uniqueId val="{0000000C-4A4E-4D38-A2E4-1953BEDBD9B3}"/>
              </c:ext>
            </c:extLst>
          </c:dPt>
          <c:cat>
            <c:numRef>
              <c:f>'cross countries QUARTERLY'!$A$8:$A$100</c:f>
              <c:numCache>
                <c:formatCode>mmm\-yy</c:formatCode>
                <c:ptCount val="93"/>
                <c:pt idx="0">
                  <c:v>36130</c:v>
                </c:pt>
                <c:pt idx="1">
                  <c:v>36220</c:v>
                </c:pt>
                <c:pt idx="2">
                  <c:v>36312</c:v>
                </c:pt>
                <c:pt idx="3">
                  <c:v>36404</c:v>
                </c:pt>
                <c:pt idx="4">
                  <c:v>36495</c:v>
                </c:pt>
                <c:pt idx="5">
                  <c:v>36586</c:v>
                </c:pt>
                <c:pt idx="6">
                  <c:v>36678</c:v>
                </c:pt>
                <c:pt idx="7">
                  <c:v>36770</c:v>
                </c:pt>
                <c:pt idx="8">
                  <c:v>36861</c:v>
                </c:pt>
                <c:pt idx="9">
                  <c:v>36951</c:v>
                </c:pt>
                <c:pt idx="10">
                  <c:v>37043</c:v>
                </c:pt>
                <c:pt idx="11">
                  <c:v>37135</c:v>
                </c:pt>
                <c:pt idx="12">
                  <c:v>37226</c:v>
                </c:pt>
                <c:pt idx="13">
                  <c:v>37316</c:v>
                </c:pt>
                <c:pt idx="14">
                  <c:v>37408</c:v>
                </c:pt>
                <c:pt idx="15">
                  <c:v>37500</c:v>
                </c:pt>
                <c:pt idx="16">
                  <c:v>37591</c:v>
                </c:pt>
                <c:pt idx="17">
                  <c:v>37681</c:v>
                </c:pt>
                <c:pt idx="18">
                  <c:v>37773</c:v>
                </c:pt>
                <c:pt idx="19">
                  <c:v>37865</c:v>
                </c:pt>
                <c:pt idx="20">
                  <c:v>37956</c:v>
                </c:pt>
                <c:pt idx="21">
                  <c:v>38047</c:v>
                </c:pt>
                <c:pt idx="22">
                  <c:v>38139</c:v>
                </c:pt>
                <c:pt idx="23">
                  <c:v>38231</c:v>
                </c:pt>
                <c:pt idx="24">
                  <c:v>38322</c:v>
                </c:pt>
                <c:pt idx="25">
                  <c:v>38412</c:v>
                </c:pt>
                <c:pt idx="26">
                  <c:v>38504</c:v>
                </c:pt>
                <c:pt idx="27">
                  <c:v>38596</c:v>
                </c:pt>
                <c:pt idx="28">
                  <c:v>38687</c:v>
                </c:pt>
                <c:pt idx="29">
                  <c:v>38777</c:v>
                </c:pt>
                <c:pt idx="30">
                  <c:v>38869</c:v>
                </c:pt>
                <c:pt idx="31">
                  <c:v>38961</c:v>
                </c:pt>
                <c:pt idx="32">
                  <c:v>39052</c:v>
                </c:pt>
                <c:pt idx="33">
                  <c:v>39142</c:v>
                </c:pt>
                <c:pt idx="34">
                  <c:v>39234</c:v>
                </c:pt>
                <c:pt idx="35">
                  <c:v>39326</c:v>
                </c:pt>
                <c:pt idx="36">
                  <c:v>39417</c:v>
                </c:pt>
                <c:pt idx="37">
                  <c:v>39508</c:v>
                </c:pt>
                <c:pt idx="38">
                  <c:v>39600</c:v>
                </c:pt>
                <c:pt idx="39">
                  <c:v>39692</c:v>
                </c:pt>
                <c:pt idx="40">
                  <c:v>39783</c:v>
                </c:pt>
                <c:pt idx="41">
                  <c:v>39873</c:v>
                </c:pt>
                <c:pt idx="42">
                  <c:v>39965</c:v>
                </c:pt>
                <c:pt idx="43">
                  <c:v>40057</c:v>
                </c:pt>
                <c:pt idx="44">
                  <c:v>40148</c:v>
                </c:pt>
                <c:pt idx="45">
                  <c:v>40238</c:v>
                </c:pt>
                <c:pt idx="46">
                  <c:v>40330</c:v>
                </c:pt>
                <c:pt idx="47">
                  <c:v>40422</c:v>
                </c:pt>
                <c:pt idx="48">
                  <c:v>40513</c:v>
                </c:pt>
                <c:pt idx="49">
                  <c:v>40603</c:v>
                </c:pt>
                <c:pt idx="50">
                  <c:v>40695</c:v>
                </c:pt>
                <c:pt idx="51">
                  <c:v>40787</c:v>
                </c:pt>
                <c:pt idx="52">
                  <c:v>40878</c:v>
                </c:pt>
                <c:pt idx="53">
                  <c:v>40969</c:v>
                </c:pt>
                <c:pt idx="54">
                  <c:v>41061</c:v>
                </c:pt>
                <c:pt idx="55">
                  <c:v>41153</c:v>
                </c:pt>
                <c:pt idx="56">
                  <c:v>41244</c:v>
                </c:pt>
                <c:pt idx="57">
                  <c:v>41334</c:v>
                </c:pt>
                <c:pt idx="58">
                  <c:v>41426</c:v>
                </c:pt>
                <c:pt idx="59">
                  <c:v>41518</c:v>
                </c:pt>
                <c:pt idx="60">
                  <c:v>41609</c:v>
                </c:pt>
                <c:pt idx="61">
                  <c:v>41699</c:v>
                </c:pt>
                <c:pt idx="62">
                  <c:v>41791</c:v>
                </c:pt>
                <c:pt idx="63">
                  <c:v>41883</c:v>
                </c:pt>
                <c:pt idx="64">
                  <c:v>41974</c:v>
                </c:pt>
                <c:pt idx="65">
                  <c:v>42064</c:v>
                </c:pt>
                <c:pt idx="66">
                  <c:v>42156</c:v>
                </c:pt>
                <c:pt idx="67">
                  <c:v>42248</c:v>
                </c:pt>
                <c:pt idx="68">
                  <c:v>42339</c:v>
                </c:pt>
                <c:pt idx="69">
                  <c:v>42430</c:v>
                </c:pt>
                <c:pt idx="70">
                  <c:v>42522</c:v>
                </c:pt>
              </c:numCache>
            </c:numRef>
          </c:cat>
          <c:val>
            <c:numRef>
              <c:f>'cross countries QUARTERLY'!$K$8:$K$100</c:f>
              <c:numCache>
                <c:formatCode>0%</c:formatCode>
                <c:ptCount val="93"/>
                <c:pt idx="0">
                  <c:v>0.17299999999999999</c:v>
                </c:pt>
                <c:pt idx="1">
                  <c:v>0.13100000000000001</c:v>
                </c:pt>
                <c:pt idx="2">
                  <c:v>0.186</c:v>
                </c:pt>
                <c:pt idx="3">
                  <c:v>0.20399999999999999</c:v>
                </c:pt>
                <c:pt idx="4">
                  <c:v>0.189</c:v>
                </c:pt>
                <c:pt idx="5">
                  <c:v>#N/A</c:v>
                </c:pt>
                <c:pt idx="6">
                  <c:v>0.248</c:v>
                </c:pt>
                <c:pt idx="7">
                  <c:v>0.27200000000000002</c:v>
                </c:pt>
                <c:pt idx="8">
                  <c:v>0.27900000000000003</c:v>
                </c:pt>
                <c:pt idx="9">
                  <c:v>0.30499999999999999</c:v>
                </c:pt>
                <c:pt idx="10">
                  <c:v>0.308</c:v>
                </c:pt>
                <c:pt idx="11">
                  <c:v>0.314</c:v>
                </c:pt>
                <c:pt idx="12">
                  <c:v>0.32500000000000001</c:v>
                </c:pt>
                <c:pt idx="13">
                  <c:v>0.33200000000000002</c:v>
                </c:pt>
                <c:pt idx="14">
                  <c:v>0.34999999999999992</c:v>
                </c:pt>
                <c:pt idx="15">
                  <c:v>0.36</c:v>
                </c:pt>
                <c:pt idx="16">
                  <c:v>0.39</c:v>
                </c:pt>
                <c:pt idx="17">
                  <c:v>0.41</c:v>
                </c:pt>
                <c:pt idx="18">
                  <c:v>0.41</c:v>
                </c:pt>
                <c:pt idx="19">
                  <c:v>0.41999999999999993</c:v>
                </c:pt>
                <c:pt idx="20">
                  <c:v>0.41</c:v>
                </c:pt>
                <c:pt idx="21">
                  <c:v>0.43</c:v>
                </c:pt>
                <c:pt idx="22">
                  <c:v>0.41</c:v>
                </c:pt>
                <c:pt idx="23">
                  <c:v>0.42</c:v>
                </c:pt>
                <c:pt idx="24">
                  <c:v>0.43</c:v>
                </c:pt>
                <c:pt idx="25">
                  <c:v>0.48999999999999994</c:v>
                </c:pt>
                <c:pt idx="26">
                  <c:v>0.51</c:v>
                </c:pt>
                <c:pt idx="27">
                  <c:v>0.52</c:v>
                </c:pt>
                <c:pt idx="28">
                  <c:v>0.53</c:v>
                </c:pt>
                <c:pt idx="29">
                  <c:v>0.53</c:v>
                </c:pt>
                <c:pt idx="30">
                  <c:v>0.54</c:v>
                </c:pt>
                <c:pt idx="31">
                  <c:v>0.55000000000000004</c:v>
                </c:pt>
                <c:pt idx="32">
                  <c:v>0.56000000000000005</c:v>
                </c:pt>
                <c:pt idx="33">
                  <c:v>0.57999999999999996</c:v>
                </c:pt>
                <c:pt idx="34">
                  <c:v>0.57999999999999996</c:v>
                </c:pt>
                <c:pt idx="35">
                  <c:v>0.59</c:v>
                </c:pt>
                <c:pt idx="36">
                  <c:v>0.55000000000000004</c:v>
                </c:pt>
                <c:pt idx="37">
                  <c:v>0.56000000000000005</c:v>
                </c:pt>
                <c:pt idx="38">
                  <c:v>0.56999999999999995</c:v>
                </c:pt>
                <c:pt idx="39">
                  <c:v>0.57999999999999996</c:v>
                </c:pt>
                <c:pt idx="40">
                  <c:v>0.59</c:v>
                </c:pt>
                <c:pt idx="41">
                  <c:v>0.57999999999999996</c:v>
                </c:pt>
                <c:pt idx="42">
                  <c:v>0.57999999999999996</c:v>
                </c:pt>
                <c:pt idx="43">
                  <c:v>0.61</c:v>
                </c:pt>
                <c:pt idx="44">
                  <c:v>0.6</c:v>
                </c:pt>
                <c:pt idx="45">
                  <c:v>0.62</c:v>
                </c:pt>
                <c:pt idx="46">
                  <c:v>0.62</c:v>
                </c:pt>
                <c:pt idx="47">
                  <c:v>0.61</c:v>
                </c:pt>
                <c:pt idx="48">
                  <c:v>0.59</c:v>
                </c:pt>
                <c:pt idx="49">
                  <c:v>0.54</c:v>
                </c:pt>
                <c:pt idx="50">
                  <c:v>0.56000000000000005</c:v>
                </c:pt>
                <c:pt idx="51">
                  <c:v>0.56999999999999995</c:v>
                </c:pt>
                <c:pt idx="52">
                  <c:v>0.56999999999999995</c:v>
                </c:pt>
                <c:pt idx="53">
                  <c:v>0.55000000000000004</c:v>
                </c:pt>
                <c:pt idx="54">
                  <c:v>0.55000000000000004</c:v>
                </c:pt>
                <c:pt idx="55">
                  <c:v>0.56000000000000005</c:v>
                </c:pt>
                <c:pt idx="56">
                  <c:v>0.55000000000000004</c:v>
                </c:pt>
                <c:pt idx="57">
                  <c:v>0.56000000000000005</c:v>
                </c:pt>
                <c:pt idx="58">
                  <c:v>0.56999999999999995</c:v>
                </c:pt>
                <c:pt idx="59">
                  <c:v>0.59</c:v>
                </c:pt>
                <c:pt idx="60">
                  <c:v>0.65100000000000002</c:v>
                </c:pt>
                <c:pt idx="61">
                  <c:v>0.64600000000000002</c:v>
                </c:pt>
                <c:pt idx="62">
                  <c:v>0.64200000000000002</c:v>
                </c:pt>
                <c:pt idx="63">
                  <c:v>0.64600000000000002</c:v>
                </c:pt>
                <c:pt idx="64">
                  <c:v>0.64300000000000002</c:v>
                </c:pt>
                <c:pt idx="65">
                  <c:v>0.64400000000000002</c:v>
                </c:pt>
                <c:pt idx="66">
                  <c:v>0.64400000000000002</c:v>
                </c:pt>
                <c:pt idx="67">
                  <c:v>0.628</c:v>
                </c:pt>
                <c:pt idx="68">
                  <c:v>0.61899999999999999</c:v>
                </c:pt>
                <c:pt idx="69">
                  <c:v>0.61299999999999999</c:v>
                </c:pt>
                <c:pt idx="70">
                  <c:v>0.59799999999999998</c:v>
                </c:pt>
              </c:numCache>
            </c:numRef>
          </c:val>
          <c:smooth val="0"/>
          <c:extLst>
            <c:ext xmlns:c16="http://schemas.microsoft.com/office/drawing/2014/chart" uri="{C3380CC4-5D6E-409C-BE32-E72D297353CC}">
              <c16:uniqueId val="{0000000D-4A4E-4D38-A2E4-1953BEDBD9B3}"/>
            </c:ext>
          </c:extLst>
        </c:ser>
        <c:dLbls>
          <c:showLegendKey val="0"/>
          <c:showVal val="0"/>
          <c:showCatName val="0"/>
          <c:showSerName val="0"/>
          <c:showPercent val="0"/>
          <c:showBubbleSize val="0"/>
        </c:dLbls>
        <c:smooth val="0"/>
        <c:axId val="205420032"/>
        <c:axId val="205471744"/>
      </c:lineChart>
      <c:dateAx>
        <c:axId val="205420032"/>
        <c:scaling>
          <c:orientation val="minMax"/>
        </c:scaling>
        <c:delete val="0"/>
        <c:axPos val="b"/>
        <c:majorGridlines>
          <c:spPr>
            <a:ln>
              <a:solidFill>
                <a:sysClr val="window" lastClr="FFFFFF">
                  <a:lumMod val="85000"/>
                </a:sysClr>
              </a:solidFill>
            </a:ln>
          </c:spPr>
        </c:majorGridlines>
        <c:numFmt formatCode="mmm\-yy" sourceLinked="1"/>
        <c:majorTickMark val="out"/>
        <c:minorTickMark val="none"/>
        <c:tickLblPos val="nextTo"/>
        <c:spPr>
          <a:ln w="3175">
            <a:solidFill>
              <a:srgbClr val="808080"/>
            </a:solidFill>
            <a:prstDash val="solid"/>
          </a:ln>
        </c:spPr>
        <c:txPr>
          <a:bodyPr rot="-5400000" vert="horz"/>
          <a:lstStyle/>
          <a:p>
            <a:pPr>
              <a:defRPr/>
            </a:pPr>
            <a:endParaRPr lang="en-US"/>
          </a:p>
        </c:txPr>
        <c:crossAx val="205471744"/>
        <c:crosses val="autoZero"/>
        <c:auto val="1"/>
        <c:lblOffset val="100"/>
        <c:baseTimeUnit val="months"/>
        <c:majorUnit val="12"/>
        <c:majorTimeUnit val="months"/>
      </c:dateAx>
      <c:valAx>
        <c:axId val="205471744"/>
        <c:scaling>
          <c:orientation val="minMax"/>
          <c:max val="1"/>
        </c:scaling>
        <c:delete val="0"/>
        <c:axPos val="l"/>
        <c:majorGridlines>
          <c:spPr>
            <a:ln w="3175">
              <a:solidFill>
                <a:sysClr val="window" lastClr="FFFFFF">
                  <a:lumMod val="85000"/>
                </a:sysClr>
              </a:solidFill>
              <a:prstDash val="solid"/>
            </a:ln>
          </c:spPr>
        </c:majorGridlines>
        <c:numFmt formatCode="0%" sourceLinked="0"/>
        <c:majorTickMark val="out"/>
        <c:minorTickMark val="none"/>
        <c:tickLblPos val="nextTo"/>
        <c:spPr>
          <a:ln w="3175">
            <a:solidFill>
              <a:srgbClr val="808080"/>
            </a:solidFill>
            <a:prstDash val="solid"/>
          </a:ln>
        </c:spPr>
        <c:crossAx val="205420032"/>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238070716241781"/>
          <c:y val="0.14434684361798958"/>
          <c:w val="0.32794837227881007"/>
          <c:h val="0.25031009854443542"/>
        </c:manualLayout>
      </c:layout>
      <c:overlay val="1"/>
      <c:spPr>
        <a:solidFill>
          <a:schemeClr val="bg1"/>
        </a:solidFill>
        <a:ln w="9525" cmpd="sng">
          <a:solidFill>
            <a:sysClr val="window" lastClr="FFFFFF">
              <a:lumMod val="9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it-IT"/>
              <a:t>BELGIUM</a:t>
            </a:r>
          </a:p>
        </c:rich>
      </c:tx>
      <c:overlay val="0"/>
      <c:spPr>
        <a:noFill/>
        <a:ln w="25400">
          <a:noFill/>
        </a:ln>
      </c:spPr>
    </c:title>
    <c:autoTitleDeleted val="0"/>
    <c:plotArea>
      <c:layout>
        <c:manualLayout>
          <c:layoutTarget val="inner"/>
          <c:xMode val="edge"/>
          <c:yMode val="edge"/>
          <c:x val="6.98914852539778E-2"/>
          <c:y val="9.9836454940282413E-2"/>
          <c:w val="0.8884313627588043"/>
          <c:h val="0.7475423000361926"/>
        </c:manualLayout>
      </c:layout>
      <c:lineChart>
        <c:grouping val="standard"/>
        <c:varyColors val="0"/>
        <c:ser>
          <c:idx val="0"/>
          <c:order val="0"/>
          <c:tx>
            <c:v>Resident Banks</c:v>
          </c:tx>
          <c:spPr>
            <a:ln w="38100">
              <a:solidFill>
                <a:srgbClr val="F79646">
                  <a:lumMod val="75000"/>
                </a:srgbClr>
              </a:solidFill>
              <a:prstDash val="solid"/>
            </a:ln>
          </c:spPr>
          <c:marker>
            <c:symbol val="none"/>
          </c:marker>
          <c:cat>
            <c:numRef>
              <c:f>BELGIUM!$A$8:$A$33</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BELGIUM!$M$8:$M$33</c:f>
              <c:numCache>
                <c:formatCode>0.0%</c:formatCode>
                <c:ptCount val="26"/>
                <c:pt idx="0">
                  <c:v>0.59257048092868991</c:v>
                </c:pt>
                <c:pt idx="1">
                  <c:v>0.56576040781648262</c:v>
                </c:pt>
                <c:pt idx="2">
                  <c:v>0.56356991649025723</c:v>
                </c:pt>
                <c:pt idx="3">
                  <c:v>0.55077528958134758</c:v>
                </c:pt>
                <c:pt idx="4">
                  <c:v>0.58238404900570329</c:v>
                </c:pt>
                <c:pt idx="5">
                  <c:v>0.57107890917755111</c:v>
                </c:pt>
                <c:pt idx="6">
                  <c:v>0.58072403157887131</c:v>
                </c:pt>
                <c:pt idx="7">
                  <c:v>0.56626056777357892</c:v>
                </c:pt>
                <c:pt idx="8">
                  <c:v>0.55653395278483064</c:v>
                </c:pt>
                <c:pt idx="9">
                  <c:v>0.50177317019928935</c:v>
                </c:pt>
                <c:pt idx="10">
                  <c:v>0.43390303453086848</c:v>
                </c:pt>
                <c:pt idx="11">
                  <c:v>0.39586531501445948</c:v>
                </c:pt>
                <c:pt idx="12">
                  <c:v>0.35999472280857681</c:v>
                </c:pt>
                <c:pt idx="13">
                  <c:v>0.34508772052597325</c:v>
                </c:pt>
                <c:pt idx="14">
                  <c:v>0.33109753136943448</c:v>
                </c:pt>
                <c:pt idx="15">
                  <c:v>0.31885709634091741</c:v>
                </c:pt>
                <c:pt idx="16">
                  <c:v>0.30987730763277088</c:v>
                </c:pt>
                <c:pt idx="17">
                  <c:v>0.25709798115208388</c:v>
                </c:pt>
                <c:pt idx="18">
                  <c:v>0.24418473299688895</c:v>
                </c:pt>
                <c:pt idx="19">
                  <c:v>0.24396545764586597</c:v>
                </c:pt>
                <c:pt idx="20">
                  <c:v>0.25187835715148787</c:v>
                </c:pt>
                <c:pt idx="21">
                  <c:v>0.26780340506224748</c:v>
                </c:pt>
                <c:pt idx="22">
                  <c:v>0.26641088262831725</c:v>
                </c:pt>
                <c:pt idx="23">
                  <c:v>0.24792738465708078</c:v>
                </c:pt>
                <c:pt idx="24">
                  <c:v>0.21904450643726728</c:v>
                </c:pt>
                <c:pt idx="25">
                  <c:v>0.20139525456831864</c:v>
                </c:pt>
              </c:numCache>
            </c:numRef>
          </c:val>
          <c:smooth val="0"/>
          <c:extLst>
            <c:ext xmlns:c16="http://schemas.microsoft.com/office/drawing/2014/chart" uri="{C3380CC4-5D6E-409C-BE32-E72D297353CC}">
              <c16:uniqueId val="{00000000-6B60-4C02-A460-1A26F3956AFC}"/>
            </c:ext>
          </c:extLst>
        </c:ser>
        <c:ser>
          <c:idx val="1"/>
          <c:order val="1"/>
          <c:tx>
            <c:v>Non-residents</c:v>
          </c:tx>
          <c:spPr>
            <a:ln w="38100">
              <a:solidFill>
                <a:srgbClr val="800000"/>
              </a:solidFill>
              <a:prstDash val="solid"/>
            </a:ln>
          </c:spPr>
          <c:marker>
            <c:symbol val="none"/>
          </c:marker>
          <c:cat>
            <c:numRef>
              <c:f>BELGIUM!$A$8:$A$33</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BELGIUM!$P$8:$P$33</c:f>
              <c:numCache>
                <c:formatCode>0.0%</c:formatCode>
                <c:ptCount val="26"/>
                <c:pt idx="0">
                  <c:v>0.19668798862828712</c:v>
                </c:pt>
                <c:pt idx="1">
                  <c:v>0.23377453829987033</c:v>
                </c:pt>
                <c:pt idx="2">
                  <c:v>0.22564299168236293</c:v>
                </c:pt>
                <c:pt idx="3">
                  <c:v>0.25927189854748428</c:v>
                </c:pt>
                <c:pt idx="4">
                  <c:v>0.24166767253085489</c:v>
                </c:pt>
                <c:pt idx="5">
                  <c:v>0.23577808102468575</c:v>
                </c:pt>
                <c:pt idx="6">
                  <c:v>0.22171661357775899</c:v>
                </c:pt>
                <c:pt idx="7">
                  <c:v>0.23224363065317624</c:v>
                </c:pt>
                <c:pt idx="8">
                  <c:v>0.25425242648515295</c:v>
                </c:pt>
                <c:pt idx="9">
                  <c:v>0.3064739499647513</c:v>
                </c:pt>
                <c:pt idx="10">
                  <c:v>0.38302855149733422</c:v>
                </c:pt>
                <c:pt idx="11">
                  <c:v>0.4264838043018348</c:v>
                </c:pt>
                <c:pt idx="12">
                  <c:v>0.47120806021553163</c:v>
                </c:pt>
                <c:pt idx="13">
                  <c:v>0.49238612427132827</c:v>
                </c:pt>
                <c:pt idx="14">
                  <c:v>0.50108899971561149</c:v>
                </c:pt>
                <c:pt idx="15">
                  <c:v>0.51133881449523111</c:v>
                </c:pt>
                <c:pt idx="16">
                  <c:v>0.52043302396640256</c:v>
                </c:pt>
                <c:pt idx="17">
                  <c:v>0.57253713226221681</c:v>
                </c:pt>
                <c:pt idx="18">
                  <c:v>0.58334020266041409</c:v>
                </c:pt>
                <c:pt idx="19">
                  <c:v>0.55693209051525483</c:v>
                </c:pt>
                <c:pt idx="20">
                  <c:v>0.54030778694377013</c:v>
                </c:pt>
                <c:pt idx="21">
                  <c:v>0.46486983675488497</c:v>
                </c:pt>
                <c:pt idx="22">
                  <c:v>0.46464929184645032</c:v>
                </c:pt>
                <c:pt idx="23">
                  <c:v>0.4943883304375602</c:v>
                </c:pt>
                <c:pt idx="24">
                  <c:v>0.54258868021430318</c:v>
                </c:pt>
                <c:pt idx="25">
                  <c:v>0.53792383909200203</c:v>
                </c:pt>
              </c:numCache>
            </c:numRef>
          </c:val>
          <c:smooth val="0"/>
          <c:extLst>
            <c:ext xmlns:c16="http://schemas.microsoft.com/office/drawing/2014/chart" uri="{C3380CC4-5D6E-409C-BE32-E72D297353CC}">
              <c16:uniqueId val="{00000001-6B60-4C02-A460-1A26F3956AFC}"/>
            </c:ext>
          </c:extLst>
        </c:ser>
        <c:dLbls>
          <c:showLegendKey val="0"/>
          <c:showVal val="0"/>
          <c:showCatName val="0"/>
          <c:showSerName val="0"/>
          <c:showPercent val="0"/>
          <c:showBubbleSize val="0"/>
        </c:dLbls>
        <c:smooth val="0"/>
        <c:axId val="207756288"/>
        <c:axId val="208286848"/>
      </c:lineChart>
      <c:catAx>
        <c:axId val="207756288"/>
        <c:scaling>
          <c:orientation val="minMax"/>
        </c:scaling>
        <c:delete val="0"/>
        <c:axPos val="b"/>
        <c:majorGridlines>
          <c:spPr>
            <a:ln>
              <a:solidFill>
                <a:sysClr val="window" lastClr="FFFFFF">
                  <a:lumMod val="85000"/>
                </a:sysClr>
              </a:solidFill>
            </a:ln>
          </c:spPr>
        </c:majorGridlines>
        <c:numFmt formatCode="General" sourceLinked="1"/>
        <c:majorTickMark val="out"/>
        <c:minorTickMark val="none"/>
        <c:tickLblPos val="nextTo"/>
        <c:spPr>
          <a:ln w="3175">
            <a:solidFill>
              <a:srgbClr val="808080"/>
            </a:solidFill>
            <a:prstDash val="solid"/>
          </a:ln>
        </c:spPr>
        <c:txPr>
          <a:bodyPr rot="-5400000" vert="horz"/>
          <a:lstStyle/>
          <a:p>
            <a:pPr>
              <a:defRPr/>
            </a:pPr>
            <a:endParaRPr lang="en-US"/>
          </a:p>
        </c:txPr>
        <c:crossAx val="208286848"/>
        <c:crosses val="autoZero"/>
        <c:auto val="1"/>
        <c:lblAlgn val="ctr"/>
        <c:lblOffset val="100"/>
        <c:tickLblSkip val="1"/>
        <c:tickMarkSkip val="3"/>
        <c:noMultiLvlLbl val="0"/>
      </c:catAx>
      <c:valAx>
        <c:axId val="208286848"/>
        <c:scaling>
          <c:orientation val="minMax"/>
          <c:max val="1"/>
        </c:scaling>
        <c:delete val="0"/>
        <c:axPos val="l"/>
        <c:majorGridlines>
          <c:spPr>
            <a:ln w="3175">
              <a:solidFill>
                <a:sysClr val="window" lastClr="FFFFFF">
                  <a:lumMod val="85000"/>
                </a:sysClr>
              </a:solidFill>
              <a:prstDash val="sysDot"/>
            </a:ln>
          </c:spPr>
        </c:majorGridlines>
        <c:numFmt formatCode="0%" sourceLinked="0"/>
        <c:majorTickMark val="out"/>
        <c:minorTickMark val="none"/>
        <c:tickLblPos val="nextTo"/>
        <c:spPr>
          <a:ln w="3175">
            <a:solidFill>
              <a:srgbClr val="808080"/>
            </a:solidFill>
            <a:prstDash val="solid"/>
          </a:ln>
        </c:spPr>
        <c:crossAx val="207756288"/>
        <c:crosses val="autoZero"/>
        <c:crossBetween val="between"/>
      </c:valAx>
      <c:spPr>
        <a:solidFill>
          <a:srgbClr val="FFFFFF"/>
        </a:solidFill>
        <a:ln w="25400">
          <a:solidFill>
            <a:sysClr val="window" lastClr="FFFFFF">
              <a:lumMod val="85000"/>
            </a:sysClr>
          </a:solidFill>
        </a:ln>
      </c:spPr>
    </c:plotArea>
    <c:legend>
      <c:legendPos val="l"/>
      <c:layout>
        <c:manualLayout>
          <c:xMode val="edge"/>
          <c:yMode val="edge"/>
          <c:x val="0.11956856928882952"/>
          <c:y val="0.11587477294006966"/>
          <c:w val="0.32794837227881007"/>
          <c:h val="0.23603736880202691"/>
        </c:manualLayout>
      </c:layout>
      <c:overlay val="1"/>
      <c:spPr>
        <a:solidFill>
          <a:schemeClr val="bg1"/>
        </a:solidFill>
        <a:ln w="9525">
          <a:solidFill>
            <a:sysClr val="window" lastClr="FFFFFF">
              <a:lumMod val="85000"/>
            </a:sysClr>
          </a:solidFill>
        </a:ln>
      </c:spPr>
    </c:legend>
    <c:plotVisOnly val="1"/>
    <c:dispBlanksAs val="gap"/>
    <c:showDLblsOverMax val="0"/>
  </c:chart>
  <c:spPr>
    <a:solidFill>
      <a:srgbClr val="FFFFFF"/>
    </a:solidFill>
    <a:ln w="9525">
      <a:noFill/>
    </a:ln>
  </c:spPr>
  <c:txPr>
    <a:bodyPr/>
    <a:lstStyle/>
    <a:p>
      <a:pPr>
        <a:defRPr sz="1400"/>
      </a:pPr>
      <a:endParaRPr lang="en-US"/>
    </a:p>
  </c:txPr>
  <c:printSettings>
    <c:headerFooter/>
    <c:pageMargins b="1" l="0.75000000000000233" r="0.750000000000002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FINLAND</a:t>
            </a:r>
          </a:p>
        </c:rich>
      </c:tx>
      <c:overlay val="0"/>
      <c:spPr>
        <a:noFill/>
        <a:ln w="25400">
          <a:noFill/>
        </a:ln>
      </c:spPr>
    </c:title>
    <c:autoTitleDeleted val="0"/>
    <c:plotArea>
      <c:layout/>
      <c:lineChart>
        <c:grouping val="standard"/>
        <c:varyColors val="0"/>
        <c:ser>
          <c:idx val="0"/>
          <c:order val="0"/>
          <c:tx>
            <c:v>Resident Banks</c:v>
          </c:tx>
          <c:spPr>
            <a:ln w="38100">
              <a:solidFill>
                <a:srgbClr val="F79646">
                  <a:lumMod val="75000"/>
                </a:srgbClr>
              </a:solidFill>
              <a:prstDash val="solid"/>
            </a:ln>
          </c:spPr>
          <c:marker>
            <c:symbol val="none"/>
          </c:marker>
          <c:cat>
            <c:numRef>
              <c:f>FINLAND!$A$7:$A$25</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FINLAND!$AY$7:$AY$25</c:f>
              <c:numCache>
                <c:formatCode>0.0%</c:formatCode>
                <c:ptCount val="19"/>
                <c:pt idx="0">
                  <c:v>0.12213919512113393</c:v>
                </c:pt>
                <c:pt idx="1">
                  <c:v>6.0920981902884787E-2</c:v>
                </c:pt>
                <c:pt idx="2">
                  <c:v>6.8017986855759258E-2</c:v>
                </c:pt>
                <c:pt idx="3">
                  <c:v>8.1990539553128489E-2</c:v>
                </c:pt>
                <c:pt idx="4">
                  <c:v>8.1463496316141998E-2</c:v>
                </c:pt>
                <c:pt idx="5">
                  <c:v>9.1977737261299305E-2</c:v>
                </c:pt>
                <c:pt idx="6">
                  <c:v>8.6465902738960307E-2</c:v>
                </c:pt>
                <c:pt idx="7">
                  <c:v>5.176175411803207E-2</c:v>
                </c:pt>
                <c:pt idx="8">
                  <c:v>3.9418121958202115E-2</c:v>
                </c:pt>
                <c:pt idx="9">
                  <c:v>3.4579972878452644E-2</c:v>
                </c:pt>
                <c:pt idx="10">
                  <c:v>3.3295162745506278E-2</c:v>
                </c:pt>
                <c:pt idx="11">
                  <c:v>3.3922127255460587E-2</c:v>
                </c:pt>
                <c:pt idx="12">
                  <c:v>2.8903843035511596E-2</c:v>
                </c:pt>
                <c:pt idx="13">
                  <c:v>3.5216150081566068E-2</c:v>
                </c:pt>
                <c:pt idx="14">
                  <c:v>2.7505411944479818E-2</c:v>
                </c:pt>
                <c:pt idx="15">
                  <c:v>1.4485470186537381E-2</c:v>
                </c:pt>
                <c:pt idx="16">
                  <c:v>8.4414925978503353E-3</c:v>
                </c:pt>
                <c:pt idx="17">
                  <c:v>1.4126219559896736E-2</c:v>
                </c:pt>
                <c:pt idx="18">
                  <c:v>1.029528350039639E-2</c:v>
                </c:pt>
              </c:numCache>
            </c:numRef>
          </c:val>
          <c:smooth val="0"/>
          <c:extLst>
            <c:ext xmlns:c16="http://schemas.microsoft.com/office/drawing/2014/chart" uri="{C3380CC4-5D6E-409C-BE32-E72D297353CC}">
              <c16:uniqueId val="{00000000-CF3D-4707-8085-059ABDFC4511}"/>
            </c:ext>
          </c:extLst>
        </c:ser>
        <c:ser>
          <c:idx val="1"/>
          <c:order val="1"/>
          <c:tx>
            <c:v>Non-residents</c:v>
          </c:tx>
          <c:spPr>
            <a:ln w="38100">
              <a:solidFill>
                <a:srgbClr val="800000"/>
              </a:solidFill>
              <a:prstDash val="solid"/>
            </a:ln>
          </c:spPr>
          <c:marker>
            <c:symbol val="none"/>
          </c:marker>
          <c:cat>
            <c:numRef>
              <c:f>FINLAND!$A$7:$A$25</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FINLAND!$BC$7:$BC$25</c:f>
              <c:numCache>
                <c:formatCode>0.0%</c:formatCode>
                <c:ptCount val="19"/>
                <c:pt idx="0">
                  <c:v>0.52449485641523974</c:v>
                </c:pt>
                <c:pt idx="1">
                  <c:v>0.49610284895180073</c:v>
                </c:pt>
                <c:pt idx="2">
                  <c:v>0.48336215842269109</c:v>
                </c:pt>
                <c:pt idx="3">
                  <c:v>0.44284633824302322</c:v>
                </c:pt>
                <c:pt idx="4">
                  <c:v>0.49529749944183971</c:v>
                </c:pt>
                <c:pt idx="5">
                  <c:v>0.5514665898986022</c:v>
                </c:pt>
                <c:pt idx="6">
                  <c:v>0.63114868641699273</c:v>
                </c:pt>
                <c:pt idx="7">
                  <c:v>0.76593578415330354</c:v>
                </c:pt>
                <c:pt idx="8">
                  <c:v>0.78149155453764674</c:v>
                </c:pt>
                <c:pt idx="9">
                  <c:v>0.83566483477267861</c:v>
                </c:pt>
                <c:pt idx="10">
                  <c:v>0.82632382538691096</c:v>
                </c:pt>
                <c:pt idx="11">
                  <c:v>0.84093067426400758</c:v>
                </c:pt>
                <c:pt idx="12">
                  <c:v>0.84818388195232686</c:v>
                </c:pt>
                <c:pt idx="13">
                  <c:v>0.84484094616639482</c:v>
                </c:pt>
                <c:pt idx="14">
                  <c:v>0.87866329519201036</c:v>
                </c:pt>
                <c:pt idx="15">
                  <c:v>0.89564549028882257</c:v>
                </c:pt>
                <c:pt idx="16">
                  <c:v>0.88732001622388967</c:v>
                </c:pt>
                <c:pt idx="17">
                  <c:v>0.90800075995484975</c:v>
                </c:pt>
                <c:pt idx="18">
                  <c:v>0.90573516794995712</c:v>
                </c:pt>
              </c:numCache>
            </c:numRef>
          </c:val>
          <c:smooth val="0"/>
          <c:extLst>
            <c:ext xmlns:c16="http://schemas.microsoft.com/office/drawing/2014/chart" uri="{C3380CC4-5D6E-409C-BE32-E72D297353CC}">
              <c16:uniqueId val="{00000001-CF3D-4707-8085-059ABDFC4511}"/>
            </c:ext>
          </c:extLst>
        </c:ser>
        <c:dLbls>
          <c:showLegendKey val="0"/>
          <c:showVal val="0"/>
          <c:showCatName val="0"/>
          <c:showSerName val="0"/>
          <c:showPercent val="0"/>
          <c:showBubbleSize val="0"/>
        </c:dLbls>
        <c:smooth val="0"/>
        <c:axId val="163182848"/>
        <c:axId val="163192832"/>
      </c:lineChart>
      <c:catAx>
        <c:axId val="16318284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a:pPr>
            <a:endParaRPr lang="en-US"/>
          </a:p>
        </c:txPr>
        <c:crossAx val="163192832"/>
        <c:crosses val="autoZero"/>
        <c:auto val="1"/>
        <c:lblAlgn val="ctr"/>
        <c:lblOffset val="100"/>
        <c:noMultiLvlLbl val="0"/>
      </c:catAx>
      <c:valAx>
        <c:axId val="163192832"/>
        <c:scaling>
          <c:orientation val="minMax"/>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63182848"/>
        <c:crosses val="autoZero"/>
        <c:crossBetween val="between"/>
      </c:valAx>
      <c:spPr>
        <a:solidFill>
          <a:srgbClr val="FFFFFF"/>
        </a:solidFill>
        <a:ln w="25400">
          <a:noFill/>
        </a:ln>
      </c:spPr>
    </c:plotArea>
    <c:legend>
      <c:legendPos val="l"/>
      <c:layout>
        <c:manualLayout>
          <c:xMode val="edge"/>
          <c:yMode val="edge"/>
          <c:x val="0.121687753229875"/>
          <c:y val="9.0210596556786524E-2"/>
          <c:w val="0.24751629940606423"/>
          <c:h val="0.13373315835520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33" r="0.7500000000000023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Calibri"/>
                <a:ea typeface="Calibri"/>
                <a:cs typeface="Calibri"/>
              </a:defRPr>
            </a:pPr>
            <a:r>
              <a:rPr lang="it-IT"/>
              <a:t>NETHERLANDS</a:t>
            </a:r>
          </a:p>
        </c:rich>
      </c:tx>
      <c:overlay val="0"/>
      <c:spPr>
        <a:noFill/>
        <a:ln w="25400">
          <a:noFill/>
        </a:ln>
      </c:spPr>
    </c:title>
    <c:autoTitleDeleted val="0"/>
    <c:plotArea>
      <c:layout/>
      <c:lineChart>
        <c:grouping val="standard"/>
        <c:varyColors val="0"/>
        <c:ser>
          <c:idx val="0"/>
          <c:order val="0"/>
          <c:tx>
            <c:v>Resident Banks</c:v>
          </c:tx>
          <c:spPr>
            <a:ln w="38100">
              <a:solidFill>
                <a:srgbClr val="F79646">
                  <a:lumMod val="75000"/>
                </a:srgbClr>
              </a:solidFill>
              <a:prstDash val="solid"/>
            </a:ln>
          </c:spPr>
          <c:marker>
            <c:symbol val="none"/>
          </c:marker>
          <c:cat>
            <c:numRef>
              <c:f>'cross countries QUARTERLY'!$A$33:$A$68</c:f>
              <c:numCache>
                <c:formatCode>mmm\-yy</c:formatCode>
                <c:ptCount val="36"/>
                <c:pt idx="0">
                  <c:v>38412</c:v>
                </c:pt>
                <c:pt idx="1">
                  <c:v>38504</c:v>
                </c:pt>
                <c:pt idx="2">
                  <c:v>38596</c:v>
                </c:pt>
                <c:pt idx="3">
                  <c:v>38687</c:v>
                </c:pt>
                <c:pt idx="4">
                  <c:v>38777</c:v>
                </c:pt>
                <c:pt idx="5">
                  <c:v>38869</c:v>
                </c:pt>
                <c:pt idx="6">
                  <c:v>38961</c:v>
                </c:pt>
                <c:pt idx="7">
                  <c:v>39052</c:v>
                </c:pt>
                <c:pt idx="8">
                  <c:v>39142</c:v>
                </c:pt>
                <c:pt idx="9">
                  <c:v>39234</c:v>
                </c:pt>
                <c:pt idx="10">
                  <c:v>39326</c:v>
                </c:pt>
                <c:pt idx="11">
                  <c:v>39417</c:v>
                </c:pt>
                <c:pt idx="12">
                  <c:v>39508</c:v>
                </c:pt>
                <c:pt idx="13">
                  <c:v>39600</c:v>
                </c:pt>
                <c:pt idx="14">
                  <c:v>39692</c:v>
                </c:pt>
                <c:pt idx="15">
                  <c:v>39783</c:v>
                </c:pt>
                <c:pt idx="16">
                  <c:v>39873</c:v>
                </c:pt>
                <c:pt idx="17">
                  <c:v>39965</c:v>
                </c:pt>
                <c:pt idx="18">
                  <c:v>40057</c:v>
                </c:pt>
                <c:pt idx="19">
                  <c:v>40148</c:v>
                </c:pt>
                <c:pt idx="20">
                  <c:v>40238</c:v>
                </c:pt>
                <c:pt idx="21">
                  <c:v>40330</c:v>
                </c:pt>
                <c:pt idx="22">
                  <c:v>40422</c:v>
                </c:pt>
                <c:pt idx="23">
                  <c:v>40513</c:v>
                </c:pt>
                <c:pt idx="24">
                  <c:v>40603</c:v>
                </c:pt>
                <c:pt idx="25">
                  <c:v>40695</c:v>
                </c:pt>
                <c:pt idx="26">
                  <c:v>40787</c:v>
                </c:pt>
                <c:pt idx="27">
                  <c:v>40878</c:v>
                </c:pt>
                <c:pt idx="28">
                  <c:v>40969</c:v>
                </c:pt>
                <c:pt idx="29">
                  <c:v>41061</c:v>
                </c:pt>
                <c:pt idx="30">
                  <c:v>41153</c:v>
                </c:pt>
                <c:pt idx="31">
                  <c:v>41244</c:v>
                </c:pt>
                <c:pt idx="32">
                  <c:v>41334</c:v>
                </c:pt>
                <c:pt idx="33">
                  <c:v>41426</c:v>
                </c:pt>
                <c:pt idx="34">
                  <c:v>41518</c:v>
                </c:pt>
                <c:pt idx="35">
                  <c:v>41609</c:v>
                </c:pt>
              </c:numCache>
            </c:numRef>
          </c:cat>
          <c:val>
            <c:numRef>
              <c:f>'cross countries QUARTERLY'!$N$33:$N$68</c:f>
              <c:numCache>
                <c:formatCode>0.0%</c:formatCode>
                <c:ptCount val="36"/>
                <c:pt idx="4">
                  <c:v>8.4675367540879898E-2</c:v>
                </c:pt>
                <c:pt idx="5">
                  <c:v>8.3797590099081776E-2</c:v>
                </c:pt>
                <c:pt idx="6">
                  <c:v>8.4188696444849595E-2</c:v>
                </c:pt>
                <c:pt idx="7">
                  <c:v>8.238281119991632E-2</c:v>
                </c:pt>
                <c:pt idx="8">
                  <c:v>8.0729627731444806E-2</c:v>
                </c:pt>
                <c:pt idx="9">
                  <c:v>7.8123097871419495E-2</c:v>
                </c:pt>
                <c:pt idx="10">
                  <c:v>7.9047614702755967E-2</c:v>
                </c:pt>
                <c:pt idx="11">
                  <c:v>7.4779395490718728E-2</c:v>
                </c:pt>
                <c:pt idx="12">
                  <c:v>8.1196740917924948E-2</c:v>
                </c:pt>
                <c:pt idx="13">
                  <c:v>8.1353399897966625E-2</c:v>
                </c:pt>
                <c:pt idx="14">
                  <c:v>6.7745265846170563E-2</c:v>
                </c:pt>
                <c:pt idx="15">
                  <c:v>6.6929857424594785E-2</c:v>
                </c:pt>
                <c:pt idx="16">
                  <c:v>5.9155811304135775E-2</c:v>
                </c:pt>
                <c:pt idx="17">
                  <c:v>5.8848328063619816E-2</c:v>
                </c:pt>
                <c:pt idx="18">
                  <c:v>6.1070998796630568E-2</c:v>
                </c:pt>
                <c:pt idx="19">
                  <c:v>5.6021266577438E-2</c:v>
                </c:pt>
                <c:pt idx="20">
                  <c:v>9.1768315850035642E-2</c:v>
                </c:pt>
                <c:pt idx="21">
                  <c:v>9.1032517658841405E-2</c:v>
                </c:pt>
                <c:pt idx="22">
                  <c:v>9.4819068150881342E-2</c:v>
                </c:pt>
                <c:pt idx="23">
                  <c:v>9.2131377797681449E-2</c:v>
                </c:pt>
                <c:pt idx="24">
                  <c:v>9.487337569951626E-2</c:v>
                </c:pt>
                <c:pt idx="25">
                  <c:v>9.9143147444650817E-2</c:v>
                </c:pt>
                <c:pt idx="26">
                  <c:v>9.0668729207388901E-2</c:v>
                </c:pt>
                <c:pt idx="27">
                  <c:v>8.8725216487591699E-2</c:v>
                </c:pt>
                <c:pt idx="28">
                  <c:v>9.6738441547687667E-2</c:v>
                </c:pt>
                <c:pt idx="29">
                  <c:v>0.10298031946927784</c:v>
                </c:pt>
                <c:pt idx="30">
                  <c:v>0.10060238545876701</c:v>
                </c:pt>
                <c:pt idx="31">
                  <c:v>9.5836019545583268E-2</c:v>
                </c:pt>
                <c:pt idx="32">
                  <c:v>0.10308666696331895</c:v>
                </c:pt>
                <c:pt idx="33">
                  <c:v>0.10568533992667553</c:v>
                </c:pt>
                <c:pt idx="34">
                  <c:v>0.1031337744980458</c:v>
                </c:pt>
                <c:pt idx="35">
                  <c:v>0.11557366223952502</c:v>
                </c:pt>
              </c:numCache>
            </c:numRef>
          </c:val>
          <c:smooth val="0"/>
          <c:extLst>
            <c:ext xmlns:c16="http://schemas.microsoft.com/office/drawing/2014/chart" uri="{C3380CC4-5D6E-409C-BE32-E72D297353CC}">
              <c16:uniqueId val="{00000000-00A4-4E08-91AF-6F93588C8F49}"/>
            </c:ext>
          </c:extLst>
        </c:ser>
        <c:ser>
          <c:idx val="1"/>
          <c:order val="1"/>
          <c:tx>
            <c:v>Non-residents</c:v>
          </c:tx>
          <c:spPr>
            <a:ln w="38100">
              <a:solidFill>
                <a:srgbClr val="800000"/>
              </a:solidFill>
              <a:prstDash val="solid"/>
            </a:ln>
          </c:spPr>
          <c:marker>
            <c:symbol val="none"/>
          </c:marker>
          <c:cat>
            <c:numRef>
              <c:f>'cross countries QUARTERLY'!$A$33:$A$68</c:f>
              <c:numCache>
                <c:formatCode>mmm\-yy</c:formatCode>
                <c:ptCount val="36"/>
                <c:pt idx="0">
                  <c:v>38412</c:v>
                </c:pt>
                <c:pt idx="1">
                  <c:v>38504</c:v>
                </c:pt>
                <c:pt idx="2">
                  <c:v>38596</c:v>
                </c:pt>
                <c:pt idx="3">
                  <c:v>38687</c:v>
                </c:pt>
                <c:pt idx="4">
                  <c:v>38777</c:v>
                </c:pt>
                <c:pt idx="5">
                  <c:v>38869</c:v>
                </c:pt>
                <c:pt idx="6">
                  <c:v>38961</c:v>
                </c:pt>
                <c:pt idx="7">
                  <c:v>39052</c:v>
                </c:pt>
                <c:pt idx="8">
                  <c:v>39142</c:v>
                </c:pt>
                <c:pt idx="9">
                  <c:v>39234</c:v>
                </c:pt>
                <c:pt idx="10">
                  <c:v>39326</c:v>
                </c:pt>
                <c:pt idx="11">
                  <c:v>39417</c:v>
                </c:pt>
                <c:pt idx="12">
                  <c:v>39508</c:v>
                </c:pt>
                <c:pt idx="13">
                  <c:v>39600</c:v>
                </c:pt>
                <c:pt idx="14">
                  <c:v>39692</c:v>
                </c:pt>
                <c:pt idx="15">
                  <c:v>39783</c:v>
                </c:pt>
                <c:pt idx="16">
                  <c:v>39873</c:v>
                </c:pt>
                <c:pt idx="17">
                  <c:v>39965</c:v>
                </c:pt>
                <c:pt idx="18">
                  <c:v>40057</c:v>
                </c:pt>
                <c:pt idx="19">
                  <c:v>40148</c:v>
                </c:pt>
                <c:pt idx="20">
                  <c:v>40238</c:v>
                </c:pt>
                <c:pt idx="21">
                  <c:v>40330</c:v>
                </c:pt>
                <c:pt idx="22">
                  <c:v>40422</c:v>
                </c:pt>
                <c:pt idx="23">
                  <c:v>40513</c:v>
                </c:pt>
                <c:pt idx="24">
                  <c:v>40603</c:v>
                </c:pt>
                <c:pt idx="25">
                  <c:v>40695</c:v>
                </c:pt>
                <c:pt idx="26">
                  <c:v>40787</c:v>
                </c:pt>
                <c:pt idx="27">
                  <c:v>40878</c:v>
                </c:pt>
                <c:pt idx="28">
                  <c:v>40969</c:v>
                </c:pt>
                <c:pt idx="29">
                  <c:v>41061</c:v>
                </c:pt>
                <c:pt idx="30">
                  <c:v>41153</c:v>
                </c:pt>
                <c:pt idx="31">
                  <c:v>41244</c:v>
                </c:pt>
                <c:pt idx="32">
                  <c:v>41334</c:v>
                </c:pt>
                <c:pt idx="33">
                  <c:v>41426</c:v>
                </c:pt>
                <c:pt idx="34">
                  <c:v>41518</c:v>
                </c:pt>
                <c:pt idx="35">
                  <c:v>41609</c:v>
                </c:pt>
              </c:numCache>
            </c:numRef>
          </c:cat>
          <c:val>
            <c:numRef>
              <c:f>'cross countries QUARTERLY'!$O$33:$O$68</c:f>
              <c:numCache>
                <c:formatCode>0.0%</c:formatCode>
                <c:ptCount val="36"/>
                <c:pt idx="4">
                  <c:v>0.74065160287706466</c:v>
                </c:pt>
                <c:pt idx="5">
                  <c:v>0.73297372336950606</c:v>
                </c:pt>
                <c:pt idx="6">
                  <c:v>0.7363947128532361</c:v>
                </c:pt>
                <c:pt idx="7">
                  <c:v>0.74594789918363658</c:v>
                </c:pt>
                <c:pt idx="8">
                  <c:v>0.73097889391045057</c:v>
                </c:pt>
                <c:pt idx="9">
                  <c:v>0.70737766636157462</c:v>
                </c:pt>
                <c:pt idx="10">
                  <c:v>0.71574884692764951</c:v>
                </c:pt>
                <c:pt idx="11">
                  <c:v>0.74980994813268032</c:v>
                </c:pt>
                <c:pt idx="12">
                  <c:v>0.75069610554641952</c:v>
                </c:pt>
                <c:pt idx="13">
                  <c:v>0.76382461190875306</c:v>
                </c:pt>
                <c:pt idx="14">
                  <c:v>0.78314360493022162</c:v>
                </c:pt>
                <c:pt idx="15">
                  <c:v>0.80468159101994075</c:v>
                </c:pt>
                <c:pt idx="16">
                  <c:v>0.80747154675722199</c:v>
                </c:pt>
                <c:pt idx="17">
                  <c:v>0.78914247389096481</c:v>
                </c:pt>
                <c:pt idx="18">
                  <c:v>0.78151874027765544</c:v>
                </c:pt>
                <c:pt idx="19">
                  <c:v>0.78133168223224914</c:v>
                </c:pt>
                <c:pt idx="20">
                  <c:v>0.74317825726681597</c:v>
                </c:pt>
                <c:pt idx="21">
                  <c:v>0.7289478045907698</c:v>
                </c:pt>
                <c:pt idx="22">
                  <c:v>0.71029138423056459</c:v>
                </c:pt>
                <c:pt idx="23">
                  <c:v>0.7081793908798214</c:v>
                </c:pt>
                <c:pt idx="24">
                  <c:v>0.69045812387366023</c:v>
                </c:pt>
                <c:pt idx="25">
                  <c:v>0.67887444262517882</c:v>
                </c:pt>
                <c:pt idx="26">
                  <c:v>0.65866461275582189</c:v>
                </c:pt>
                <c:pt idx="27">
                  <c:v>0.64202328351079452</c:v>
                </c:pt>
                <c:pt idx="28">
                  <c:v>0.63824759308387824</c:v>
                </c:pt>
                <c:pt idx="29">
                  <c:v>0.63175533358920832</c:v>
                </c:pt>
                <c:pt idx="30">
                  <c:v>0.63084052995100026</c:v>
                </c:pt>
                <c:pt idx="31">
                  <c:v>0.62759457977598498</c:v>
                </c:pt>
                <c:pt idx="32">
                  <c:v>0.62904819116272859</c:v>
                </c:pt>
                <c:pt idx="33">
                  <c:v>0.62959518428939631</c:v>
                </c:pt>
                <c:pt idx="34">
                  <c:v>0.6294583268663666</c:v>
                </c:pt>
                <c:pt idx="35">
                  <c:v>0.60597003784028991</c:v>
                </c:pt>
              </c:numCache>
            </c:numRef>
          </c:val>
          <c:smooth val="0"/>
          <c:extLst>
            <c:ext xmlns:c16="http://schemas.microsoft.com/office/drawing/2014/chart" uri="{C3380CC4-5D6E-409C-BE32-E72D297353CC}">
              <c16:uniqueId val="{00000001-00A4-4E08-91AF-6F93588C8F49}"/>
            </c:ext>
          </c:extLst>
        </c:ser>
        <c:dLbls>
          <c:showLegendKey val="0"/>
          <c:showVal val="0"/>
          <c:showCatName val="0"/>
          <c:showSerName val="0"/>
          <c:showPercent val="0"/>
          <c:showBubbleSize val="0"/>
        </c:dLbls>
        <c:smooth val="0"/>
        <c:axId val="163603200"/>
        <c:axId val="163604736"/>
      </c:lineChart>
      <c:dateAx>
        <c:axId val="163603200"/>
        <c:scaling>
          <c:orientation val="minMax"/>
        </c:scaling>
        <c:delete val="0"/>
        <c:axPos val="b"/>
        <c:numFmt formatCode="mmm\-yy" sourceLinked="1"/>
        <c:majorTickMark val="out"/>
        <c:minorTickMark val="none"/>
        <c:tickLblPos val="nextTo"/>
        <c:spPr>
          <a:ln w="3175">
            <a:solidFill>
              <a:srgbClr val="808080"/>
            </a:solidFill>
            <a:prstDash val="solid"/>
          </a:ln>
        </c:spPr>
        <c:crossAx val="163604736"/>
        <c:crosses val="autoZero"/>
        <c:auto val="1"/>
        <c:lblOffset val="100"/>
        <c:baseTimeUnit val="months"/>
      </c:dateAx>
      <c:valAx>
        <c:axId val="163604736"/>
        <c:scaling>
          <c:orientation val="minMax"/>
          <c:max val="0.9"/>
        </c:scaling>
        <c:delete val="0"/>
        <c:axPos val="l"/>
        <c:majorGridlines>
          <c:spPr>
            <a:ln w="3175">
              <a:solidFill>
                <a:schemeClr val="bg1">
                  <a:lumMod val="50000"/>
                </a:schemeClr>
              </a:solidFill>
              <a:prstDash val="sysDot"/>
            </a:ln>
          </c:spPr>
        </c:majorGridlines>
        <c:numFmt formatCode="0%" sourceLinked="0"/>
        <c:majorTickMark val="out"/>
        <c:minorTickMark val="none"/>
        <c:tickLblPos val="nextTo"/>
        <c:spPr>
          <a:ln w="3175">
            <a:solidFill>
              <a:srgbClr val="808080"/>
            </a:solidFill>
            <a:prstDash val="solid"/>
          </a:ln>
        </c:spPr>
        <c:crossAx val="163603200"/>
        <c:crosses val="autoZero"/>
        <c:crossBetween val="between"/>
      </c:valAx>
      <c:spPr>
        <a:solidFill>
          <a:srgbClr val="FFFFFF"/>
        </a:solidFill>
        <a:ln w="25400">
          <a:noFill/>
        </a:ln>
      </c:spPr>
    </c:plotArea>
    <c:legend>
      <c:legendPos val="l"/>
      <c:layout>
        <c:manualLayout>
          <c:xMode val="edge"/>
          <c:yMode val="edge"/>
          <c:x val="0.121687753229875"/>
          <c:y val="9.0210596556786524E-2"/>
          <c:w val="0.228604082256708"/>
          <c:h val="0.13836273855598599"/>
        </c:manualLayout>
      </c:layout>
      <c:overlay val="1"/>
      <c:spPr>
        <a:solidFill>
          <a:schemeClr val="bg1"/>
        </a:solidFill>
        <a:ln w="25400">
          <a:solidFill>
            <a:schemeClr val="bg1">
              <a:lumMod val="85000"/>
            </a:schemeClr>
          </a:solidFill>
        </a:ln>
      </c:spPr>
    </c:legend>
    <c:plotVisOnly val="1"/>
    <c:dispBlanksAs val="gap"/>
    <c:showDLblsOverMax val="0"/>
  </c:chart>
  <c:spPr>
    <a:solidFill>
      <a:srgbClr val="FFFFFF"/>
    </a:solidFill>
    <a:ln w="9525">
      <a:noFill/>
    </a:ln>
  </c:spPr>
  <c:printSettings>
    <c:headerFooter/>
    <c:pageMargins b="1" l="0.75000000000000233" r="0.75000000000000233"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697752</xdr:colOff>
      <xdr:row>0</xdr:row>
      <xdr:rowOff>131483</xdr:rowOff>
    </xdr:from>
    <xdr:to>
      <xdr:col>7</xdr:col>
      <xdr:colOff>823064</xdr:colOff>
      <xdr:row>22</xdr:row>
      <xdr:rowOff>114754</xdr:rowOff>
    </xdr:to>
    <xdr:graphicFrame macro="">
      <xdr:nvGraphicFramePr>
        <xdr:cNvPr id="2" name="Gra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374277</xdr:colOff>
      <xdr:row>0</xdr:row>
      <xdr:rowOff>129242</xdr:rowOff>
    </xdr:from>
    <xdr:to>
      <xdr:col>22</xdr:col>
      <xdr:colOff>499589</xdr:colOff>
      <xdr:row>22</xdr:row>
      <xdr:rowOff>112513</xdr:rowOff>
    </xdr:to>
    <xdr:graphicFrame macro="">
      <xdr:nvGraphicFramePr>
        <xdr:cNvPr id="7" name="Gra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708958</xdr:colOff>
      <xdr:row>23</xdr:row>
      <xdr:rowOff>57523</xdr:rowOff>
    </xdr:from>
    <xdr:to>
      <xdr:col>7</xdr:col>
      <xdr:colOff>834270</xdr:colOff>
      <xdr:row>45</xdr:row>
      <xdr:rowOff>44393</xdr:rowOff>
    </xdr:to>
    <xdr:graphicFrame macro="">
      <xdr:nvGraphicFramePr>
        <xdr:cNvPr id="4" name="Gra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94772</xdr:colOff>
      <xdr:row>23</xdr:row>
      <xdr:rowOff>41814</xdr:rowOff>
    </xdr:from>
    <xdr:to>
      <xdr:col>15</xdr:col>
      <xdr:colOff>221129</xdr:colOff>
      <xdr:row>45</xdr:row>
      <xdr:rowOff>26153</xdr:rowOff>
    </xdr:to>
    <xdr:graphicFrame macro="">
      <xdr:nvGraphicFramePr>
        <xdr:cNvPr id="5" name="Gra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710452</xdr:colOff>
      <xdr:row>45</xdr:row>
      <xdr:rowOff>194234</xdr:rowOff>
    </xdr:from>
    <xdr:to>
      <xdr:col>7</xdr:col>
      <xdr:colOff>835764</xdr:colOff>
      <xdr:row>67</xdr:row>
      <xdr:rowOff>181105</xdr:rowOff>
    </xdr:to>
    <xdr:graphicFrame macro="">
      <xdr:nvGraphicFramePr>
        <xdr:cNvPr id="6" name="Grafico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109817</xdr:colOff>
      <xdr:row>45</xdr:row>
      <xdr:rowOff>177051</xdr:rowOff>
    </xdr:from>
    <xdr:to>
      <xdr:col>15</xdr:col>
      <xdr:colOff>235128</xdr:colOff>
      <xdr:row>67</xdr:row>
      <xdr:rowOff>163922</xdr:rowOff>
    </xdr:to>
    <xdr:graphicFrame macro="">
      <xdr:nvGraphicFramePr>
        <xdr:cNvPr id="8" name="Gra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354104</xdr:colOff>
      <xdr:row>23</xdr:row>
      <xdr:rowOff>44077</xdr:rowOff>
    </xdr:from>
    <xdr:to>
      <xdr:col>22</xdr:col>
      <xdr:colOff>479416</xdr:colOff>
      <xdr:row>45</xdr:row>
      <xdr:rowOff>27347</xdr:rowOff>
    </xdr:to>
    <xdr:graphicFrame macro="">
      <xdr:nvGraphicFramePr>
        <xdr:cNvPr id="9" name="Gra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828675</xdr:colOff>
      <xdr:row>93</xdr:row>
      <xdr:rowOff>6350</xdr:rowOff>
    </xdr:from>
    <xdr:to>
      <xdr:col>7</xdr:col>
      <xdr:colOff>206375</xdr:colOff>
      <xdr:row>111</xdr:row>
      <xdr:rowOff>6350</xdr:rowOff>
    </xdr:to>
    <xdr:graphicFrame macro="">
      <xdr:nvGraphicFramePr>
        <xdr:cNvPr id="10" name="Gra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419100</xdr:colOff>
      <xdr:row>89</xdr:row>
      <xdr:rowOff>165100</xdr:rowOff>
    </xdr:from>
    <xdr:to>
      <xdr:col>18</xdr:col>
      <xdr:colOff>12700</xdr:colOff>
      <xdr:row>107</xdr:row>
      <xdr:rowOff>101600</xdr:rowOff>
    </xdr:to>
    <xdr:graphicFrame macro="">
      <xdr:nvGraphicFramePr>
        <xdr:cNvPr id="11" name="Grafico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838199</xdr:colOff>
      <xdr:row>109</xdr:row>
      <xdr:rowOff>200024</xdr:rowOff>
    </xdr:from>
    <xdr:to>
      <xdr:col>14</xdr:col>
      <xdr:colOff>371474</xdr:colOff>
      <xdr:row>126</xdr:row>
      <xdr:rowOff>9524</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781050</xdr:colOff>
      <xdr:row>111</xdr:row>
      <xdr:rowOff>123825</xdr:rowOff>
    </xdr:from>
    <xdr:to>
      <xdr:col>7</xdr:col>
      <xdr:colOff>152400</xdr:colOff>
      <xdr:row>127</xdr:row>
      <xdr:rowOff>104775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100852</xdr:colOff>
      <xdr:row>0</xdr:row>
      <xdr:rowOff>139699</xdr:rowOff>
    </xdr:from>
    <xdr:to>
      <xdr:col>15</xdr:col>
      <xdr:colOff>226163</xdr:colOff>
      <xdr:row>22</xdr:row>
      <xdr:rowOff>126570</xdr:rowOff>
    </xdr:to>
    <xdr:graphicFrame macro="">
      <xdr:nvGraphicFramePr>
        <xdr:cNvPr id="16" name="Chart 15">
          <a:extLst>
            <a:ext uri="{FF2B5EF4-FFF2-40B4-BE49-F238E27FC236}">
              <a16:creationId xmlns:a16="http://schemas.microsoft.com/office/drawing/2014/main" id="{00000000-0008-0000-03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342900</xdr:colOff>
      <xdr:row>45</xdr:row>
      <xdr:rowOff>177800</xdr:rowOff>
    </xdr:from>
    <xdr:to>
      <xdr:col>22</xdr:col>
      <xdr:colOff>468211</xdr:colOff>
      <xdr:row>67</xdr:row>
      <xdr:rowOff>164671</xdr:rowOff>
    </xdr:to>
    <xdr:graphicFrame macro="">
      <xdr:nvGraphicFramePr>
        <xdr:cNvPr id="17" name="Grafico 7">
          <a:extLst>
            <a:ext uri="{FF2B5EF4-FFF2-40B4-BE49-F238E27FC236}">
              <a16:creationId xmlns:a16="http://schemas.microsoft.com/office/drawing/2014/main" id="{6F59B56A-7D50-461B-AD0D-A8E4831EDA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hyperlink" Target="http://www.ons.gov.uk/ons/datasets-and-tables/index.html" TargetMode="External"/><Relationship Id="rId13" Type="http://schemas.openxmlformats.org/officeDocument/2006/relationships/hyperlink" Target="http://www.gpo.gov/fdsys/browse/collection.action?collectionCode=ERP" TargetMode="External"/><Relationship Id="rId18" Type="http://schemas.openxmlformats.org/officeDocument/2006/relationships/printerSettings" Target="../printerSettings/printerSettings1.bin"/><Relationship Id="rId3" Type="http://schemas.openxmlformats.org/officeDocument/2006/relationships/hyperlink" Target="https://infostat.bancaditalia.it/inquiry/" TargetMode="External"/><Relationship Id="rId7" Type="http://schemas.openxmlformats.org/officeDocument/2006/relationships/hyperlink" Target="http://www.federalreserve.gov/monetarypolicy/bst_fedsbalancesheet.htm" TargetMode="External"/><Relationship Id="rId12" Type="http://schemas.openxmlformats.org/officeDocument/2006/relationships/hyperlink" Target="http://www.bde.es/webbde/en/estadis/ccff/cfcap2.html" TargetMode="External"/><Relationship Id="rId17" Type="http://schemas.openxmlformats.org/officeDocument/2006/relationships/hyperlink" Target="http://statline.cbs.nl/Statweb/selection/?VW=T&amp;DM=SLNL&amp;PA=82567ned&amp;D1=4-5,13-14,18-26,31-32,40-41,49-50,58-59&amp;D2=0-2&amp;D3=a&amp;D4=78,82,84-86&amp;HDR=G3,G1&amp;STB=T,G2" TargetMode="External"/><Relationship Id="rId2" Type="http://schemas.openxmlformats.org/officeDocument/2006/relationships/hyperlink" Target="http://www.centralbank.ie/polstats/stats/sis/Pages/SecuritiesHoldingsStatistics.aspx" TargetMode="External"/><Relationship Id="rId16" Type="http://schemas.openxmlformats.org/officeDocument/2006/relationships/hyperlink" Target="http://www.aft.gouv.fr/rubriques/monthly-bulletins_202.html" TargetMode="External"/><Relationship Id="rId1" Type="http://schemas.openxmlformats.org/officeDocument/2006/relationships/hyperlink" Target="http://www.bundesbank.de/Navigation/EN/Statistics/Time_series_databases/Macro_economic_time_series/its_list_node.html?listId=www_v27_web004_02a" TargetMode="External"/><Relationship Id="rId6" Type="http://schemas.openxmlformats.org/officeDocument/2006/relationships/hyperlink" Target="http://www.fms.treas.gov/bulletin/index.html" TargetMode="External"/><Relationship Id="rId11" Type="http://schemas.openxmlformats.org/officeDocument/2006/relationships/hyperlink" Target="http://stat.nbb.be/?lang=en" TargetMode="External"/><Relationship Id="rId5" Type="http://schemas.openxmlformats.org/officeDocument/2006/relationships/hyperlink" Target="http://www.bankofgreece.gr/Pages/en/Statistics/accounts.aspx" TargetMode="External"/><Relationship Id="rId15" Type="http://schemas.openxmlformats.org/officeDocument/2006/relationships/hyperlink" Target="http://www.stat.fi/til/rtp/index_en.html" TargetMode="External"/><Relationship Id="rId10" Type="http://schemas.openxmlformats.org/officeDocument/2006/relationships/hyperlink" Target="https://www.bportugal.pt/publicacao/boletim-estatistico" TargetMode="External"/><Relationship Id="rId4" Type="http://schemas.openxmlformats.org/officeDocument/2006/relationships/hyperlink" Target="http://www.bde.es/webbde/en/estadis/infoest/bolest7.html" TargetMode="External"/><Relationship Id="rId9" Type="http://schemas.openxmlformats.org/officeDocument/2006/relationships/hyperlink" Target="http://www.bankofengland.co.uk/mfsd/iadb/BankStats.asp?Travel=NIx" TargetMode="External"/><Relationship Id="rId14" Type="http://schemas.openxmlformats.org/officeDocument/2006/relationships/hyperlink" Target="http://statline.cbs.nl/StatWeb/selection/default.aspx?VW=D&amp;DM=SLNL&amp;PA=81195NED&amp;D1=0-9&amp;D2=a&amp;D3=a&amp;D4=15-18%2c20-23%2c25-28%2c30-33%2c35-38%2c40-43%2c45-46&amp;HDR=G2%2cG3&amp;STB=G1%2cT"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7"/>
  <sheetViews>
    <sheetView workbookViewId="0">
      <selection activeCell="A12" sqref="A12"/>
    </sheetView>
  </sheetViews>
  <sheetFormatPr defaultColWidth="9" defaultRowHeight="15.5"/>
  <cols>
    <col min="6" max="6" width="118.83203125" customWidth="1"/>
  </cols>
  <sheetData>
    <row r="1" spans="1:6">
      <c r="A1" s="130" t="s">
        <v>279</v>
      </c>
      <c r="B1" s="130"/>
      <c r="C1" s="130"/>
      <c r="D1" s="130"/>
      <c r="E1" s="130"/>
      <c r="F1" s="130"/>
    </row>
    <row r="2" spans="1:6">
      <c r="A2" s="130"/>
      <c r="B2" s="130"/>
      <c r="C2" s="130"/>
      <c r="D2" s="130"/>
      <c r="E2" s="130"/>
      <c r="F2" s="130"/>
    </row>
    <row r="3" spans="1:6" ht="15.75" customHeight="1">
      <c r="A3" s="135" t="s">
        <v>286</v>
      </c>
      <c r="B3" s="135"/>
      <c r="C3" s="135"/>
      <c r="D3" s="135"/>
      <c r="E3" s="135"/>
      <c r="F3" s="135"/>
    </row>
    <row r="4" spans="1:6">
      <c r="A4" s="135"/>
      <c r="B4" s="135"/>
      <c r="C4" s="135"/>
      <c r="D4" s="135"/>
      <c r="E4" s="135"/>
      <c r="F4" s="135"/>
    </row>
    <row r="5" spans="1:6">
      <c r="A5" s="135"/>
      <c r="B5" s="135"/>
      <c r="C5" s="135"/>
      <c r="D5" s="135"/>
      <c r="E5" s="135"/>
      <c r="F5" s="135"/>
    </row>
    <row r="6" spans="1:6">
      <c r="A6" s="135"/>
      <c r="B6" s="135"/>
      <c r="C6" s="135"/>
      <c r="D6" s="135"/>
      <c r="E6" s="135"/>
      <c r="F6" s="135"/>
    </row>
    <row r="7" spans="1:6">
      <c r="A7" s="135"/>
      <c r="B7" s="135"/>
      <c r="C7" s="135"/>
      <c r="D7" s="135"/>
      <c r="E7" s="135"/>
      <c r="F7" s="135"/>
    </row>
    <row r="8" spans="1:6">
      <c r="A8" s="135"/>
      <c r="B8" s="135"/>
      <c r="C8" s="135"/>
      <c r="D8" s="135"/>
      <c r="E8" s="135"/>
      <c r="F8" s="135"/>
    </row>
    <row r="9" spans="1:6">
      <c r="A9" s="135"/>
      <c r="B9" s="135"/>
      <c r="C9" s="135"/>
      <c r="D9" s="135"/>
      <c r="E9" s="135"/>
      <c r="F9" s="135"/>
    </row>
    <row r="10" spans="1:6">
      <c r="A10" s="135"/>
      <c r="B10" s="135"/>
      <c r="C10" s="135"/>
      <c r="D10" s="135"/>
      <c r="E10" s="135"/>
      <c r="F10" s="135"/>
    </row>
    <row r="11" spans="1:6">
      <c r="A11" s="135"/>
      <c r="B11" s="135"/>
      <c r="C11" s="135"/>
      <c r="D11" s="135"/>
      <c r="E11" s="135"/>
      <c r="F11" s="135"/>
    </row>
    <row r="13" spans="1:6" ht="18.5">
      <c r="A13" s="131" t="s">
        <v>276</v>
      </c>
      <c r="B13" s="131"/>
      <c r="C13" s="131"/>
      <c r="D13" s="131"/>
      <c r="E13" s="131"/>
      <c r="F13" s="131"/>
    </row>
    <row r="14" spans="1:6">
      <c r="A14" s="132" t="s">
        <v>277</v>
      </c>
      <c r="B14" s="132"/>
      <c r="C14" s="132"/>
      <c r="D14" s="132"/>
      <c r="E14" s="132"/>
      <c r="F14" s="132"/>
    </row>
    <row r="15" spans="1:6">
      <c r="A15" s="132"/>
      <c r="B15" s="132"/>
      <c r="C15" s="132"/>
      <c r="D15" s="132"/>
      <c r="E15" s="132"/>
      <c r="F15" s="132"/>
    </row>
    <row r="16" spans="1:6">
      <c r="A16" s="132"/>
      <c r="B16" s="132"/>
      <c r="C16" s="132"/>
      <c r="D16" s="132"/>
      <c r="E16" s="132"/>
      <c r="F16" s="132"/>
    </row>
    <row r="17" spans="1:6">
      <c r="A17" s="132"/>
      <c r="B17" s="132"/>
      <c r="C17" s="132"/>
      <c r="D17" s="132"/>
      <c r="E17" s="132"/>
      <c r="F17" s="132"/>
    </row>
    <row r="18" spans="1:6">
      <c r="A18" s="132"/>
      <c r="B18" s="132"/>
      <c r="C18" s="132"/>
      <c r="D18" s="132"/>
      <c r="E18" s="132"/>
      <c r="F18" s="132"/>
    </row>
    <row r="19" spans="1:6">
      <c r="A19" s="132"/>
      <c r="B19" s="132"/>
      <c r="C19" s="132"/>
      <c r="D19" s="132"/>
      <c r="E19" s="132"/>
      <c r="F19" s="132"/>
    </row>
    <row r="20" spans="1:6">
      <c r="A20" s="132"/>
      <c r="B20" s="132"/>
      <c r="C20" s="132"/>
      <c r="D20" s="132"/>
      <c r="E20" s="132"/>
      <c r="F20" s="132"/>
    </row>
    <row r="21" spans="1:6">
      <c r="A21" s="132"/>
      <c r="B21" s="132"/>
      <c r="C21" s="132"/>
      <c r="D21" s="132"/>
      <c r="E21" s="132"/>
      <c r="F21" s="132"/>
    </row>
    <row r="22" spans="1:6">
      <c r="A22" s="132"/>
      <c r="B22" s="132"/>
      <c r="C22" s="132"/>
      <c r="D22" s="132"/>
      <c r="E22" s="132"/>
      <c r="F22" s="132"/>
    </row>
    <row r="23" spans="1:6">
      <c r="A23" s="132"/>
      <c r="B23" s="132"/>
      <c r="C23" s="132"/>
      <c r="D23" s="132"/>
      <c r="E23" s="132"/>
      <c r="F23" s="132"/>
    </row>
    <row r="24" spans="1:6">
      <c r="A24" s="132"/>
      <c r="B24" s="132"/>
      <c r="C24" s="132"/>
      <c r="D24" s="132"/>
      <c r="E24" s="132"/>
      <c r="F24" s="132"/>
    </row>
    <row r="25" spans="1:6">
      <c r="A25" s="132"/>
      <c r="B25" s="132"/>
      <c r="C25" s="132"/>
      <c r="D25" s="132"/>
      <c r="E25" s="132"/>
      <c r="F25" s="132"/>
    </row>
    <row r="26" spans="1:6">
      <c r="A26" s="132"/>
      <c r="B26" s="132"/>
      <c r="C26" s="132"/>
      <c r="D26" s="132"/>
      <c r="E26" s="132"/>
      <c r="F26" s="132"/>
    </row>
    <row r="27" spans="1:6">
      <c r="A27" s="132"/>
      <c r="B27" s="132"/>
      <c r="C27" s="132"/>
      <c r="D27" s="132"/>
      <c r="E27" s="132"/>
      <c r="F27" s="132"/>
    </row>
    <row r="30" spans="1:6" ht="18.5">
      <c r="A30" s="133" t="s">
        <v>278</v>
      </c>
      <c r="B30" s="133"/>
      <c r="C30" s="133"/>
      <c r="D30" s="133"/>
      <c r="E30" s="133"/>
      <c r="F30" s="133"/>
    </row>
    <row r="31" spans="1:6">
      <c r="A31" s="134" t="s">
        <v>280</v>
      </c>
      <c r="B31" s="134"/>
      <c r="C31" s="134"/>
      <c r="D31" s="134"/>
      <c r="E31" s="134"/>
      <c r="F31" s="134"/>
    </row>
    <row r="32" spans="1:6">
      <c r="A32" s="134"/>
      <c r="B32" s="134"/>
      <c r="C32" s="134"/>
      <c r="D32" s="134"/>
      <c r="E32" s="134"/>
      <c r="F32" s="134"/>
    </row>
    <row r="33" spans="1:6">
      <c r="A33" s="134"/>
      <c r="B33" s="134"/>
      <c r="C33" s="134"/>
      <c r="D33" s="134"/>
      <c r="E33" s="134"/>
      <c r="F33" s="134"/>
    </row>
    <row r="34" spans="1:6">
      <c r="A34" s="134"/>
      <c r="B34" s="134"/>
      <c r="C34" s="134"/>
      <c r="D34" s="134"/>
      <c r="E34" s="134"/>
      <c r="F34" s="134"/>
    </row>
    <row r="35" spans="1:6">
      <c r="A35" s="134"/>
      <c r="B35" s="134"/>
      <c r="C35" s="134"/>
      <c r="D35" s="134"/>
      <c r="E35" s="134"/>
      <c r="F35" s="134"/>
    </row>
    <row r="36" spans="1:6">
      <c r="A36" s="134"/>
      <c r="B36" s="134"/>
      <c r="C36" s="134"/>
      <c r="D36" s="134"/>
      <c r="E36" s="134"/>
      <c r="F36" s="134"/>
    </row>
    <row r="37" spans="1:6">
      <c r="A37" s="134"/>
      <c r="B37" s="134"/>
      <c r="C37" s="134"/>
      <c r="D37" s="134"/>
      <c r="E37" s="134"/>
      <c r="F37" s="134"/>
    </row>
    <row r="38" spans="1:6">
      <c r="A38" s="134"/>
      <c r="B38" s="134"/>
      <c r="C38" s="134"/>
      <c r="D38" s="134"/>
      <c r="E38" s="134"/>
      <c r="F38" s="134"/>
    </row>
    <row r="39" spans="1:6">
      <c r="A39" s="134"/>
      <c r="B39" s="134"/>
      <c r="C39" s="134"/>
      <c r="D39" s="134"/>
      <c r="E39" s="134"/>
      <c r="F39" s="134"/>
    </row>
    <row r="40" spans="1:6">
      <c r="A40" s="134"/>
      <c r="B40" s="134"/>
      <c r="C40" s="134"/>
      <c r="D40" s="134"/>
      <c r="E40" s="134"/>
      <c r="F40" s="134"/>
    </row>
    <row r="41" spans="1:6">
      <c r="A41" s="134"/>
      <c r="B41" s="134"/>
      <c r="C41" s="134"/>
      <c r="D41" s="134"/>
      <c r="E41" s="134"/>
      <c r="F41" s="134"/>
    </row>
    <row r="42" spans="1:6">
      <c r="A42" s="134"/>
      <c r="B42" s="134"/>
      <c r="C42" s="134"/>
      <c r="D42" s="134"/>
      <c r="E42" s="134"/>
      <c r="F42" s="134"/>
    </row>
    <row r="43" spans="1:6">
      <c r="A43" s="134"/>
      <c r="B43" s="134"/>
      <c r="C43" s="134"/>
      <c r="D43" s="134"/>
      <c r="E43" s="134"/>
      <c r="F43" s="134"/>
    </row>
    <row r="44" spans="1:6">
      <c r="A44" s="134"/>
      <c r="B44" s="134"/>
      <c r="C44" s="134"/>
      <c r="D44" s="134"/>
      <c r="E44" s="134"/>
      <c r="F44" s="134"/>
    </row>
    <row r="45" spans="1:6">
      <c r="A45" s="134"/>
      <c r="B45" s="134"/>
      <c r="C45" s="134"/>
      <c r="D45" s="134"/>
      <c r="E45" s="134"/>
      <c r="F45" s="134"/>
    </row>
    <row r="46" spans="1:6">
      <c r="A46" s="134"/>
      <c r="B46" s="134"/>
      <c r="C46" s="134"/>
      <c r="D46" s="134"/>
      <c r="E46" s="134"/>
      <c r="F46" s="134"/>
    </row>
    <row r="47" spans="1:6">
      <c r="A47" s="134"/>
      <c r="B47" s="134"/>
      <c r="C47" s="134"/>
      <c r="D47" s="134"/>
      <c r="E47" s="134"/>
      <c r="F47" s="134"/>
    </row>
  </sheetData>
  <mergeCells count="6">
    <mergeCell ref="A1:F2"/>
    <mergeCell ref="A13:F13"/>
    <mergeCell ref="A14:F27"/>
    <mergeCell ref="A30:F30"/>
    <mergeCell ref="A31:F47"/>
    <mergeCell ref="A3:F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J76"/>
  <sheetViews>
    <sheetView workbookViewId="0">
      <pane xSplit="1" ySplit="6" topLeftCell="AC43" activePane="bottomRight" state="frozen"/>
      <selection sqref="A1:H1048576"/>
      <selection pane="topRight" sqref="A1:H1048576"/>
      <selection pane="bottomLeft" sqref="A1:H1048576"/>
      <selection pane="bottomRight" activeCell="AJ44" sqref="AJ44"/>
    </sheetView>
  </sheetViews>
  <sheetFormatPr defaultColWidth="10.83203125" defaultRowHeight="13"/>
  <cols>
    <col min="1" max="1" width="25.08203125" style="24" bestFit="1" customWidth="1"/>
    <col min="2" max="3" width="10.83203125" style="24"/>
    <col min="4" max="4" width="11.83203125" style="24" customWidth="1"/>
    <col min="5" max="5" width="11.33203125" style="24" customWidth="1"/>
    <col min="6" max="6" width="12.5" style="24" customWidth="1"/>
    <col min="7" max="7" width="10.83203125" style="24"/>
    <col min="8" max="8" width="12.33203125" style="24" customWidth="1"/>
    <col min="9" max="9" width="11.83203125" style="24" customWidth="1"/>
    <col min="10" max="20" width="10.83203125" style="24"/>
    <col min="21" max="21" width="12.83203125" style="24" customWidth="1"/>
    <col min="22" max="16384" width="10.83203125" style="24"/>
  </cols>
  <sheetData>
    <row r="1" spans="1:36">
      <c r="A1" s="77" t="s">
        <v>258</v>
      </c>
      <c r="B1" s="178" t="s">
        <v>10</v>
      </c>
      <c r="C1" s="178"/>
      <c r="D1" s="178"/>
      <c r="E1" s="178"/>
      <c r="F1" s="178"/>
      <c r="G1" s="178"/>
      <c r="H1" s="178"/>
      <c r="I1" s="178"/>
      <c r="J1" s="178"/>
      <c r="K1" s="178"/>
      <c r="L1" s="178"/>
      <c r="N1" s="178" t="s">
        <v>11</v>
      </c>
      <c r="O1" s="178"/>
      <c r="P1" s="178"/>
      <c r="Q1" s="178"/>
      <c r="R1" s="178"/>
      <c r="S1" s="178"/>
      <c r="T1" s="178"/>
      <c r="U1" s="178"/>
      <c r="V1" s="178"/>
      <c r="W1" s="178"/>
      <c r="X1" s="178"/>
    </row>
    <row r="2" spans="1:36" ht="12.75" customHeight="1">
      <c r="A2" s="75"/>
      <c r="B2" s="216" t="s">
        <v>0</v>
      </c>
      <c r="N2" s="216" t="s">
        <v>0</v>
      </c>
    </row>
    <row r="3" spans="1:36" ht="15" customHeight="1">
      <c r="B3" s="216"/>
      <c r="C3" s="218" t="s">
        <v>1</v>
      </c>
      <c r="D3" s="34"/>
      <c r="E3" s="35"/>
      <c r="F3" s="35"/>
      <c r="G3" s="35"/>
      <c r="H3" s="35"/>
      <c r="I3" s="35"/>
      <c r="J3" s="35"/>
      <c r="K3" s="36"/>
      <c r="L3" s="221" t="s">
        <v>2</v>
      </c>
      <c r="M3" s="37"/>
      <c r="N3" s="216"/>
      <c r="O3" s="218" t="s">
        <v>1</v>
      </c>
      <c r="P3" s="34"/>
      <c r="Q3" s="35"/>
      <c r="R3" s="35"/>
      <c r="S3" s="35"/>
      <c r="T3" s="35"/>
      <c r="U3" s="35"/>
      <c r="V3" s="35"/>
      <c r="W3" s="36"/>
      <c r="X3" s="221" t="s">
        <v>2</v>
      </c>
    </row>
    <row r="4" spans="1:36">
      <c r="B4" s="216"/>
      <c r="C4" s="219"/>
      <c r="D4" s="38"/>
      <c r="E4" s="39"/>
      <c r="F4" s="39"/>
      <c r="G4" s="35"/>
      <c r="H4" s="35"/>
      <c r="I4" s="35"/>
      <c r="J4" s="39"/>
      <c r="K4" s="40"/>
      <c r="L4" s="222"/>
      <c r="M4" s="37"/>
      <c r="N4" s="216"/>
      <c r="O4" s="219"/>
      <c r="P4" s="38"/>
      <c r="Q4" s="39"/>
      <c r="R4" s="39"/>
      <c r="S4" s="35"/>
      <c r="T4" s="35"/>
      <c r="U4" s="35"/>
      <c r="V4" s="39"/>
      <c r="W4" s="40"/>
      <c r="X4" s="222"/>
    </row>
    <row r="5" spans="1:36" ht="12.75" customHeight="1">
      <c r="B5" s="216"/>
      <c r="C5" s="219"/>
      <c r="D5" s="224" t="s">
        <v>3</v>
      </c>
      <c r="E5" s="224" t="s">
        <v>4</v>
      </c>
      <c r="F5" s="233" t="s">
        <v>5</v>
      </c>
      <c r="G5" s="235" t="s">
        <v>19</v>
      </c>
      <c r="H5" s="235"/>
      <c r="I5" s="235"/>
      <c r="J5" s="236" t="s">
        <v>6</v>
      </c>
      <c r="K5" s="238" t="s">
        <v>7</v>
      </c>
      <c r="L5" s="222"/>
      <c r="M5" s="37"/>
      <c r="N5" s="216"/>
      <c r="O5" s="219"/>
      <c r="P5" s="240" t="s">
        <v>3</v>
      </c>
      <c r="Q5" s="242" t="s">
        <v>4</v>
      </c>
      <c r="R5" s="226" t="s">
        <v>5</v>
      </c>
      <c r="S5" s="228" t="s">
        <v>19</v>
      </c>
      <c r="T5" s="228"/>
      <c r="U5" s="228"/>
      <c r="V5" s="229" t="s">
        <v>6</v>
      </c>
      <c r="W5" s="231" t="s">
        <v>7</v>
      </c>
      <c r="X5" s="222"/>
      <c r="Z5" s="167" t="s">
        <v>235</v>
      </c>
      <c r="AA5" s="167"/>
      <c r="AB5" s="167"/>
      <c r="AC5" s="167"/>
      <c r="AD5" s="167"/>
      <c r="AF5" s="167" t="s">
        <v>236</v>
      </c>
      <c r="AG5" s="167"/>
      <c r="AH5" s="167"/>
      <c r="AI5" s="167"/>
      <c r="AJ5" s="167"/>
    </row>
    <row r="6" spans="1:36" ht="26">
      <c r="B6" s="217"/>
      <c r="C6" s="220"/>
      <c r="D6" s="225"/>
      <c r="E6" s="225"/>
      <c r="F6" s="234"/>
      <c r="G6" s="41" t="s">
        <v>8</v>
      </c>
      <c r="H6" s="41" t="s">
        <v>25</v>
      </c>
      <c r="I6" s="41" t="s">
        <v>9</v>
      </c>
      <c r="J6" s="237"/>
      <c r="K6" s="239"/>
      <c r="L6" s="223"/>
      <c r="M6" s="37"/>
      <c r="N6" s="217"/>
      <c r="O6" s="220"/>
      <c r="P6" s="241"/>
      <c r="Q6" s="243"/>
      <c r="R6" s="227"/>
      <c r="S6" s="41" t="s">
        <v>8</v>
      </c>
      <c r="T6" s="41" t="s">
        <v>25</v>
      </c>
      <c r="U6" s="41" t="s">
        <v>9</v>
      </c>
      <c r="V6" s="230"/>
      <c r="W6" s="232"/>
      <c r="X6" s="223"/>
      <c r="Z6" s="25" t="s">
        <v>231</v>
      </c>
      <c r="AA6" s="25" t="s">
        <v>20</v>
      </c>
      <c r="AB6" s="25" t="s">
        <v>232</v>
      </c>
      <c r="AC6" s="25" t="s">
        <v>233</v>
      </c>
      <c r="AD6" s="25" t="s">
        <v>234</v>
      </c>
      <c r="AF6" s="25" t="s">
        <v>231</v>
      </c>
      <c r="AG6" s="25" t="s">
        <v>20</v>
      </c>
      <c r="AH6" s="25" t="s">
        <v>232</v>
      </c>
      <c r="AI6" s="25" t="s">
        <v>233</v>
      </c>
      <c r="AJ6" s="25" t="s">
        <v>234</v>
      </c>
    </row>
    <row r="7" spans="1:36">
      <c r="A7" s="31" t="s">
        <v>44</v>
      </c>
      <c r="B7" s="42">
        <v>21655</v>
      </c>
      <c r="C7" s="42">
        <v>9342</v>
      </c>
      <c r="D7" s="42">
        <v>5051</v>
      </c>
      <c r="E7" s="42">
        <v>236</v>
      </c>
      <c r="F7" s="42">
        <v>3316</v>
      </c>
      <c r="G7" s="42">
        <v>864</v>
      </c>
      <c r="H7" s="42">
        <v>2307</v>
      </c>
      <c r="I7" s="42">
        <v>145</v>
      </c>
      <c r="J7" s="42">
        <v>188</v>
      </c>
      <c r="K7" s="42">
        <v>551</v>
      </c>
      <c r="L7" s="42">
        <v>12312</v>
      </c>
      <c r="M7" s="37"/>
      <c r="N7" s="43">
        <v>1</v>
      </c>
      <c r="O7" s="43">
        <v>0.43140152389748326</v>
      </c>
      <c r="P7" s="43">
        <v>0.23324867236204111</v>
      </c>
      <c r="Q7" s="43">
        <v>1.089817594089125E-2</v>
      </c>
      <c r="R7" s="43">
        <v>0.15312860771184483</v>
      </c>
      <c r="S7" s="43">
        <v>3.989840683444932E-2</v>
      </c>
      <c r="T7" s="43">
        <v>0.10653428769337335</v>
      </c>
      <c r="U7" s="43">
        <v>6.6959131840221659E-3</v>
      </c>
      <c r="V7" s="43">
        <v>8.6815977834218423E-3</v>
      </c>
      <c r="W7" s="43">
        <v>2.544447009928423E-2</v>
      </c>
      <c r="X7" s="43">
        <v>0.56855229739090274</v>
      </c>
      <c r="Z7" s="27">
        <v>5.0510000000000002</v>
      </c>
      <c r="AB7" s="27">
        <v>0.23599999999999999</v>
      </c>
      <c r="AC7" s="27">
        <v>4.0549999999999997</v>
      </c>
      <c r="AD7" s="27">
        <v>12.311999999999999</v>
      </c>
      <c r="AF7" s="26">
        <v>0.23324867236204111</v>
      </c>
      <c r="AH7" s="26">
        <v>1.089817594089125E-2</v>
      </c>
      <c r="AI7" s="26">
        <v>0.18725467559455089</v>
      </c>
      <c r="AJ7" s="26">
        <v>0.56855229739090274</v>
      </c>
    </row>
    <row r="8" spans="1:36">
      <c r="A8" s="31" t="s">
        <v>45</v>
      </c>
      <c r="B8" s="42">
        <v>19632</v>
      </c>
      <c r="C8" s="42">
        <v>9142</v>
      </c>
      <c r="D8" s="42">
        <v>4964</v>
      </c>
      <c r="E8" s="42">
        <v>144</v>
      </c>
      <c r="F8" s="42">
        <v>3328</v>
      </c>
      <c r="G8" s="42">
        <v>776</v>
      </c>
      <c r="H8" s="42">
        <v>2542</v>
      </c>
      <c r="I8" s="42">
        <v>9</v>
      </c>
      <c r="J8" s="42">
        <v>168</v>
      </c>
      <c r="K8" s="42">
        <v>538</v>
      </c>
      <c r="L8" s="42">
        <v>10490</v>
      </c>
      <c r="M8" s="37"/>
      <c r="N8" s="43">
        <v>1</v>
      </c>
      <c r="O8" s="43">
        <v>0.46566829665851672</v>
      </c>
      <c r="P8" s="43">
        <v>0.2528524857375713</v>
      </c>
      <c r="Q8" s="43">
        <v>7.3349633251833741E-3</v>
      </c>
      <c r="R8" s="43">
        <v>0.16951915240423798</v>
      </c>
      <c r="S8" s="43">
        <v>3.9527302363488184E-2</v>
      </c>
      <c r="T8" s="43">
        <v>0.12948247758761205</v>
      </c>
      <c r="U8" s="43">
        <v>4.5843520782396088E-4</v>
      </c>
      <c r="V8" s="43">
        <v>8.557457212713936E-3</v>
      </c>
      <c r="W8" s="43">
        <v>2.7404237978810107E-2</v>
      </c>
      <c r="X8" s="43">
        <v>0.53433170334148328</v>
      </c>
      <c r="Z8" s="27">
        <v>4.9640000000000004</v>
      </c>
      <c r="AB8" s="27">
        <v>0.14399999999999999</v>
      </c>
      <c r="AC8" s="27">
        <v>4.0339999999999998</v>
      </c>
      <c r="AD8" s="27">
        <v>10.49</v>
      </c>
      <c r="AF8" s="26">
        <v>0.2528524857375713</v>
      </c>
      <c r="AH8" s="26">
        <v>7.3349633251833741E-3</v>
      </c>
      <c r="AI8" s="26">
        <v>0.20548084759576205</v>
      </c>
      <c r="AJ8" s="26">
        <v>0.53433170334148328</v>
      </c>
    </row>
    <row r="9" spans="1:36">
      <c r="A9" s="31" t="s">
        <v>46</v>
      </c>
      <c r="B9" s="42">
        <v>20635</v>
      </c>
      <c r="C9" s="42">
        <v>8099</v>
      </c>
      <c r="D9" s="42">
        <v>4395</v>
      </c>
      <c r="E9" s="42">
        <v>94</v>
      </c>
      <c r="F9" s="42">
        <v>2889</v>
      </c>
      <c r="G9" s="42">
        <v>799</v>
      </c>
      <c r="H9" s="42">
        <v>2056</v>
      </c>
      <c r="I9" s="42">
        <v>34</v>
      </c>
      <c r="J9" s="42">
        <v>200</v>
      </c>
      <c r="K9" s="42">
        <v>520</v>
      </c>
      <c r="L9" s="42">
        <v>12536</v>
      </c>
      <c r="M9" s="44"/>
      <c r="N9" s="43">
        <v>1</v>
      </c>
      <c r="O9" s="43">
        <v>0.39248849042888295</v>
      </c>
      <c r="P9" s="43">
        <v>0.21298764235522172</v>
      </c>
      <c r="Q9" s="43">
        <v>4.5553670947419437E-3</v>
      </c>
      <c r="R9" s="43">
        <v>0.14000484613520717</v>
      </c>
      <c r="S9" s="43">
        <v>3.872062030530652E-2</v>
      </c>
      <c r="T9" s="43">
        <v>9.9636539859462081E-2</v>
      </c>
      <c r="U9" s="43">
        <v>1.6476859704385753E-3</v>
      </c>
      <c r="V9" s="43">
        <v>9.6922704143445598E-3</v>
      </c>
      <c r="W9" s="43">
        <v>2.5199903077295856E-2</v>
      </c>
      <c r="X9" s="43">
        <v>0.60751150957111699</v>
      </c>
      <c r="Z9" s="27">
        <v>4.3949999999999996</v>
      </c>
      <c r="AB9" s="27">
        <v>9.4E-2</v>
      </c>
      <c r="AC9" s="27">
        <v>3.609</v>
      </c>
      <c r="AD9" s="27">
        <v>12.536</v>
      </c>
      <c r="AF9" s="26">
        <v>0.21298764235522172</v>
      </c>
      <c r="AH9" s="26">
        <v>4.5553670947419437E-3</v>
      </c>
      <c r="AI9" s="26">
        <v>0.17489701962684759</v>
      </c>
      <c r="AJ9" s="26">
        <v>0.60751150957111699</v>
      </c>
    </row>
    <row r="10" spans="1:36">
      <c r="A10" s="31" t="s">
        <v>47</v>
      </c>
      <c r="B10" s="42">
        <v>22431</v>
      </c>
      <c r="C10" s="42">
        <v>8715</v>
      </c>
      <c r="D10" s="42">
        <v>4749</v>
      </c>
      <c r="E10" s="42">
        <v>110</v>
      </c>
      <c r="F10" s="42">
        <v>3002</v>
      </c>
      <c r="G10" s="42">
        <v>617</v>
      </c>
      <c r="H10" s="42">
        <v>2300</v>
      </c>
      <c r="I10" s="42">
        <v>86</v>
      </c>
      <c r="J10" s="42">
        <v>311</v>
      </c>
      <c r="K10" s="42">
        <v>542</v>
      </c>
      <c r="L10" s="42">
        <v>13717</v>
      </c>
      <c r="M10" s="44"/>
      <c r="N10" s="43">
        <v>1</v>
      </c>
      <c r="O10" s="43">
        <v>0.38852480941554102</v>
      </c>
      <c r="P10" s="43">
        <v>0.21171592884846863</v>
      </c>
      <c r="Q10" s="43">
        <v>4.9039276001961573E-3</v>
      </c>
      <c r="R10" s="43">
        <v>0.1338326423253533</v>
      </c>
      <c r="S10" s="43">
        <v>2.7506575721100265E-2</v>
      </c>
      <c r="T10" s="43">
        <v>0.10253666800410147</v>
      </c>
      <c r="U10" s="43">
        <v>3.833979760153359E-3</v>
      </c>
      <c r="V10" s="43">
        <v>1.386474076055459E-2</v>
      </c>
      <c r="W10" s="43">
        <v>2.4162988720966519E-2</v>
      </c>
      <c r="X10" s="43">
        <v>0.61151977174446082</v>
      </c>
      <c r="Z10" s="27">
        <v>4.7489999999999997</v>
      </c>
      <c r="AB10" s="27">
        <v>0.11</v>
      </c>
      <c r="AC10" s="27">
        <v>3.855</v>
      </c>
      <c r="AD10" s="27">
        <v>13.717000000000001</v>
      </c>
      <c r="AF10" s="26">
        <v>0.21171592884846863</v>
      </c>
      <c r="AH10" s="26">
        <v>4.9039276001961573E-3</v>
      </c>
      <c r="AI10" s="26">
        <v>0.17186037180687441</v>
      </c>
      <c r="AJ10" s="26">
        <v>0.61151977174446082</v>
      </c>
    </row>
    <row r="11" spans="1:36">
      <c r="A11" s="31" t="s">
        <v>48</v>
      </c>
      <c r="B11" s="42">
        <v>24149</v>
      </c>
      <c r="C11" s="42">
        <v>9046</v>
      </c>
      <c r="D11" s="42">
        <v>5003</v>
      </c>
      <c r="E11" s="42">
        <v>80</v>
      </c>
      <c r="F11" s="42">
        <v>3086</v>
      </c>
      <c r="G11" s="42">
        <v>996</v>
      </c>
      <c r="H11" s="42">
        <v>2051</v>
      </c>
      <c r="I11" s="42">
        <v>39</v>
      </c>
      <c r="J11" s="42">
        <v>356</v>
      </c>
      <c r="K11" s="42">
        <v>521</v>
      </c>
      <c r="L11" s="42">
        <v>15104</v>
      </c>
      <c r="M11" s="44"/>
      <c r="N11" s="43">
        <v>1</v>
      </c>
      <c r="O11" s="43">
        <v>0.37459108037599903</v>
      </c>
      <c r="P11" s="43">
        <v>0.2071721396331111</v>
      </c>
      <c r="Q11" s="43">
        <v>3.3127665741852666E-3</v>
      </c>
      <c r="R11" s="43">
        <v>0.12778997059919667</v>
      </c>
      <c r="S11" s="43">
        <v>4.1243943848606565E-2</v>
      </c>
      <c r="T11" s="43">
        <v>8.4931053045674776E-2</v>
      </c>
      <c r="U11" s="43">
        <v>1.6149737049153173E-3</v>
      </c>
      <c r="V11" s="43">
        <v>1.4741811255124436E-2</v>
      </c>
      <c r="W11" s="43">
        <v>2.1574392314381546E-2</v>
      </c>
      <c r="X11" s="43">
        <v>0.62545032920617827</v>
      </c>
      <c r="Z11" s="27">
        <v>5.0030000000000001</v>
      </c>
      <c r="AB11" s="27">
        <v>0.08</v>
      </c>
      <c r="AC11" s="27">
        <v>3.9630000000000001</v>
      </c>
      <c r="AD11" s="27">
        <v>15.103999999999999</v>
      </c>
      <c r="AF11" s="26">
        <v>0.2071721396331111</v>
      </c>
      <c r="AH11" s="26">
        <v>3.3127665741852666E-3</v>
      </c>
      <c r="AI11" s="26">
        <v>0.16410617416870266</v>
      </c>
      <c r="AJ11" s="26">
        <v>0.62545032920617827</v>
      </c>
    </row>
    <row r="12" spans="1:36">
      <c r="A12" s="31" t="s">
        <v>49</v>
      </c>
      <c r="B12" s="42">
        <v>22323</v>
      </c>
      <c r="C12" s="42">
        <v>7655</v>
      </c>
      <c r="D12" s="42">
        <v>4413</v>
      </c>
      <c r="E12" s="42">
        <v>77</v>
      </c>
      <c r="F12" s="42">
        <v>2583</v>
      </c>
      <c r="G12" s="42">
        <v>654</v>
      </c>
      <c r="H12" s="42">
        <v>1866</v>
      </c>
      <c r="I12" s="42">
        <v>63</v>
      </c>
      <c r="J12" s="42">
        <v>105</v>
      </c>
      <c r="K12" s="42">
        <v>477</v>
      </c>
      <c r="L12" s="42">
        <v>14668</v>
      </c>
      <c r="M12" s="44"/>
      <c r="N12" s="43">
        <v>1</v>
      </c>
      <c r="O12" s="43">
        <v>0.34291985844196571</v>
      </c>
      <c r="P12" s="43">
        <v>0.19768848273081574</v>
      </c>
      <c r="Q12" s="43">
        <v>3.4493571652555659E-3</v>
      </c>
      <c r="R12" s="43">
        <v>0.11571025399811853</v>
      </c>
      <c r="S12" s="43">
        <v>2.9297137481521299E-2</v>
      </c>
      <c r="T12" s="43">
        <v>8.3590915199569946E-2</v>
      </c>
      <c r="U12" s="43">
        <v>2.8222013170272815E-3</v>
      </c>
      <c r="V12" s="43">
        <v>4.7036688617121351E-3</v>
      </c>
      <c r="W12" s="43">
        <v>2.1368095686063703E-2</v>
      </c>
      <c r="X12" s="43">
        <v>0.65708014155803429</v>
      </c>
      <c r="Z12" s="27">
        <v>4.4130000000000003</v>
      </c>
      <c r="AB12" s="27">
        <v>7.6999999999999999E-2</v>
      </c>
      <c r="AC12" s="27">
        <v>3.165</v>
      </c>
      <c r="AD12" s="27">
        <v>14.667999999999999</v>
      </c>
      <c r="AF12" s="26">
        <v>0.19768848273081574</v>
      </c>
      <c r="AH12" s="26">
        <v>3.4493571652555659E-3</v>
      </c>
      <c r="AI12" s="26">
        <v>0.14178201854589437</v>
      </c>
      <c r="AJ12" s="26">
        <v>0.65708014155803429</v>
      </c>
    </row>
    <row r="13" spans="1:36">
      <c r="A13" s="31" t="s">
        <v>50</v>
      </c>
      <c r="B13" s="42">
        <v>23520</v>
      </c>
      <c r="C13" s="42">
        <v>7624.6779999999999</v>
      </c>
      <c r="D13" s="42">
        <v>4275.6779999999999</v>
      </c>
      <c r="E13" s="42">
        <v>77</v>
      </c>
      <c r="F13" s="42">
        <v>2710</v>
      </c>
      <c r="G13" s="42">
        <v>832</v>
      </c>
      <c r="H13" s="42">
        <v>1764</v>
      </c>
      <c r="I13" s="42">
        <v>114</v>
      </c>
      <c r="J13" s="42">
        <v>97</v>
      </c>
      <c r="K13" s="42">
        <v>465</v>
      </c>
      <c r="L13" s="42">
        <v>15895.322</v>
      </c>
      <c r="M13" s="44"/>
      <c r="N13" s="43">
        <v>1</v>
      </c>
      <c r="O13" s="43">
        <v>0.32417848639455782</v>
      </c>
      <c r="P13" s="43">
        <v>0.18178903061224488</v>
      </c>
      <c r="Q13" s="43">
        <v>3.2738095238095239E-3</v>
      </c>
      <c r="R13" s="43">
        <v>0.11522108843537415</v>
      </c>
      <c r="S13" s="43">
        <v>3.5374149659863949E-2</v>
      </c>
      <c r="T13" s="43">
        <v>7.4999999999999997E-2</v>
      </c>
      <c r="U13" s="43">
        <v>4.8469387755102041E-3</v>
      </c>
      <c r="V13" s="43">
        <v>4.1241496598639453E-3</v>
      </c>
      <c r="W13" s="43">
        <v>1.9770408163265307E-2</v>
      </c>
      <c r="X13" s="43">
        <v>0.67582151360544218</v>
      </c>
      <c r="Z13" s="27">
        <v>4.2756780000000001</v>
      </c>
      <c r="AB13" s="27">
        <v>7.6999999999999999E-2</v>
      </c>
      <c r="AC13" s="27">
        <v>3.2719999999999998</v>
      </c>
      <c r="AD13" s="27">
        <v>15.895322</v>
      </c>
      <c r="AF13" s="26">
        <v>0.18178903061224488</v>
      </c>
      <c r="AH13" s="26">
        <v>3.2738095238095239E-3</v>
      </c>
      <c r="AI13" s="26">
        <v>0.13911564625850342</v>
      </c>
      <c r="AJ13" s="26">
        <v>0.67582151360544218</v>
      </c>
    </row>
    <row r="14" spans="1:36">
      <c r="A14" s="31" t="s">
        <v>51</v>
      </c>
      <c r="B14" s="42">
        <v>25432</v>
      </c>
      <c r="C14" s="42">
        <v>7574.9030000000002</v>
      </c>
      <c r="D14" s="42">
        <v>4326.9030000000002</v>
      </c>
      <c r="E14" s="42">
        <v>137</v>
      </c>
      <c r="F14" s="42">
        <v>2540</v>
      </c>
      <c r="G14" s="42">
        <v>816</v>
      </c>
      <c r="H14" s="42">
        <v>1608</v>
      </c>
      <c r="I14" s="42">
        <v>116</v>
      </c>
      <c r="J14" s="42">
        <v>122</v>
      </c>
      <c r="K14" s="42">
        <v>449</v>
      </c>
      <c r="L14" s="42">
        <v>17857.097000000002</v>
      </c>
      <c r="M14" s="44"/>
      <c r="N14" s="43">
        <v>1</v>
      </c>
      <c r="O14" s="43">
        <v>0.29784928436615288</v>
      </c>
      <c r="P14" s="43">
        <v>0.17013616703365839</v>
      </c>
      <c r="Q14" s="43">
        <v>5.3869141239383453E-3</v>
      </c>
      <c r="R14" s="43">
        <v>9.9874174268637941E-2</v>
      </c>
      <c r="S14" s="43">
        <v>3.2085561497326207E-2</v>
      </c>
      <c r="T14" s="43">
        <v>6.3227430009436925E-2</v>
      </c>
      <c r="U14" s="43">
        <v>4.5611827618748033E-3</v>
      </c>
      <c r="V14" s="43">
        <v>4.7971060081786728E-3</v>
      </c>
      <c r="W14" s="43">
        <v>1.765492293173954E-2</v>
      </c>
      <c r="X14" s="43">
        <v>0.70215071563384723</v>
      </c>
      <c r="Z14" s="27">
        <v>4.3269030000000006</v>
      </c>
      <c r="AB14" s="27">
        <v>0.13700000000000001</v>
      </c>
      <c r="AC14" s="27">
        <v>3.1110000000000002</v>
      </c>
      <c r="AD14" s="27">
        <v>17.857097000000003</v>
      </c>
      <c r="AF14" s="26">
        <v>0.17013616703365839</v>
      </c>
      <c r="AH14" s="26">
        <v>5.3869141239383453E-3</v>
      </c>
      <c r="AI14" s="26">
        <v>0.12232620320855615</v>
      </c>
      <c r="AJ14" s="26">
        <v>0.70215071563384723</v>
      </c>
    </row>
    <row r="15" spans="1:36">
      <c r="A15" s="31" t="s">
        <v>52</v>
      </c>
      <c r="B15" s="42">
        <v>27077</v>
      </c>
      <c r="C15" s="42">
        <v>7589.8040000000001</v>
      </c>
      <c r="D15" s="42">
        <v>4388.8040000000001</v>
      </c>
      <c r="E15" s="42">
        <v>84</v>
      </c>
      <c r="F15" s="42">
        <v>2576</v>
      </c>
      <c r="G15" s="42">
        <v>1059</v>
      </c>
      <c r="H15" s="42">
        <v>1408</v>
      </c>
      <c r="I15" s="42">
        <v>109</v>
      </c>
      <c r="J15" s="42">
        <v>132</v>
      </c>
      <c r="K15" s="42">
        <v>409</v>
      </c>
      <c r="L15" s="42">
        <v>19487.196</v>
      </c>
      <c r="M15" s="44"/>
      <c r="N15" s="43">
        <v>1</v>
      </c>
      <c r="O15" s="43">
        <v>0.28030446504413342</v>
      </c>
      <c r="P15" s="43">
        <v>0.16208605089190087</v>
      </c>
      <c r="Q15" s="43">
        <v>3.1022639140229715E-3</v>
      </c>
      <c r="R15" s="43">
        <v>9.513609336337113E-2</v>
      </c>
      <c r="S15" s="43">
        <v>3.9110684344646748E-2</v>
      </c>
      <c r="T15" s="43">
        <v>5.1999852273146949E-2</v>
      </c>
      <c r="U15" s="43">
        <v>4.0255567455774275E-3</v>
      </c>
      <c r="V15" s="43">
        <v>4.8749861506075269E-3</v>
      </c>
      <c r="W15" s="43">
        <v>1.5105070724230897E-2</v>
      </c>
      <c r="X15" s="43">
        <v>0.71969553495586658</v>
      </c>
      <c r="Z15" s="27">
        <v>4.3888040000000004</v>
      </c>
      <c r="AB15" s="27">
        <v>8.4000000000000005E-2</v>
      </c>
      <c r="AC15" s="27">
        <v>3.117</v>
      </c>
      <c r="AD15" s="27">
        <v>19.487196000000001</v>
      </c>
      <c r="AF15" s="26">
        <v>0.16208605089190087</v>
      </c>
      <c r="AH15" s="26">
        <v>3.1022639140229715E-3</v>
      </c>
      <c r="AI15" s="26">
        <v>0.11511615023820955</v>
      </c>
      <c r="AJ15" s="26">
        <v>0.71969553495586658</v>
      </c>
    </row>
    <row r="16" spans="1:36">
      <c r="A16" s="31" t="s">
        <v>53</v>
      </c>
      <c r="B16" s="42">
        <v>28130</v>
      </c>
      <c r="C16" s="42">
        <v>7620.72</v>
      </c>
      <c r="D16" s="42">
        <v>4516.72</v>
      </c>
      <c r="E16" s="42">
        <v>82</v>
      </c>
      <c r="F16" s="42">
        <v>2487</v>
      </c>
      <c r="G16" s="42">
        <v>1103</v>
      </c>
      <c r="H16" s="42">
        <v>1275</v>
      </c>
      <c r="I16" s="42">
        <v>109</v>
      </c>
      <c r="J16" s="42">
        <v>129</v>
      </c>
      <c r="K16" s="42">
        <v>406</v>
      </c>
      <c r="L16" s="42">
        <v>20509.28</v>
      </c>
      <c r="M16" s="44"/>
      <c r="N16" s="43">
        <v>1</v>
      </c>
      <c r="O16" s="43">
        <v>0.27091077141841452</v>
      </c>
      <c r="P16" s="43">
        <v>0.16056594383220762</v>
      </c>
      <c r="Q16" s="43">
        <v>2.915037326697476E-3</v>
      </c>
      <c r="R16" s="43">
        <v>8.8410949164592967E-2</v>
      </c>
      <c r="S16" s="43">
        <v>3.9210806967650197E-2</v>
      </c>
      <c r="T16" s="43">
        <v>4.5325275506576605E-2</v>
      </c>
      <c r="U16" s="43">
        <v>3.8748666903661573E-3</v>
      </c>
      <c r="V16" s="43">
        <v>4.5858514041948097E-3</v>
      </c>
      <c r="W16" s="43">
        <v>1.443298969072165E-2</v>
      </c>
      <c r="X16" s="43">
        <v>0.72908922858158542</v>
      </c>
      <c r="Z16" s="27">
        <v>4.5167200000000003</v>
      </c>
      <c r="AB16" s="27">
        <v>8.2000000000000003E-2</v>
      </c>
      <c r="AC16" s="27">
        <v>3.0219999999999998</v>
      </c>
      <c r="AD16" s="27">
        <v>20.50928</v>
      </c>
      <c r="AF16" s="26">
        <v>0.16056594383220762</v>
      </c>
      <c r="AH16" s="26">
        <v>2.915037326697476E-3</v>
      </c>
      <c r="AI16" s="26">
        <v>0.10742979025950943</v>
      </c>
      <c r="AJ16" s="26">
        <v>0.72908922858158542</v>
      </c>
    </row>
    <row r="17" spans="1:36">
      <c r="A17" s="31" t="s">
        <v>54</v>
      </c>
      <c r="B17" s="42">
        <v>29687</v>
      </c>
      <c r="C17" s="42">
        <v>7291.8680000000004</v>
      </c>
      <c r="D17" s="42">
        <v>4255.8680000000004</v>
      </c>
      <c r="E17" s="42">
        <v>83</v>
      </c>
      <c r="F17" s="42">
        <v>2533</v>
      </c>
      <c r="G17" s="42">
        <v>1127</v>
      </c>
      <c r="H17" s="42">
        <v>1285</v>
      </c>
      <c r="I17" s="42">
        <v>121</v>
      </c>
      <c r="J17" s="42">
        <v>108</v>
      </c>
      <c r="K17" s="42">
        <v>312</v>
      </c>
      <c r="L17" s="42">
        <v>22395.131999999998</v>
      </c>
      <c r="M17" s="44"/>
      <c r="N17" s="43">
        <v>1</v>
      </c>
      <c r="O17" s="43">
        <v>0.24562495368343046</v>
      </c>
      <c r="P17" s="43">
        <v>0.14335796813420018</v>
      </c>
      <c r="Q17" s="43">
        <v>2.795836561457877E-3</v>
      </c>
      <c r="R17" s="43">
        <v>8.5323542291238591E-2</v>
      </c>
      <c r="S17" s="43">
        <v>3.7962744635699125E-2</v>
      </c>
      <c r="T17" s="43">
        <v>4.3284939535823762E-2</v>
      </c>
      <c r="U17" s="43">
        <v>4.0758581197157008E-3</v>
      </c>
      <c r="V17" s="43">
        <v>3.6379560076801295E-3</v>
      </c>
      <c r="W17" s="43">
        <v>1.0509650688853707E-2</v>
      </c>
      <c r="X17" s="43">
        <v>0.75437504631656949</v>
      </c>
      <c r="Z17" s="27">
        <v>4.2558680000000004</v>
      </c>
      <c r="AB17" s="27">
        <v>8.3000000000000004E-2</v>
      </c>
      <c r="AC17" s="27">
        <v>2.9529999999999998</v>
      </c>
      <c r="AD17" s="27">
        <v>22.395131999999997</v>
      </c>
      <c r="AF17" s="26">
        <v>0.14335796813420018</v>
      </c>
      <c r="AH17" s="26">
        <v>2.795836561457877E-3</v>
      </c>
      <c r="AI17" s="26">
        <v>9.9471148987772429E-2</v>
      </c>
      <c r="AJ17" s="26">
        <v>0.75437504631656949</v>
      </c>
    </row>
    <row r="18" spans="1:36">
      <c r="A18" s="31" t="s">
        <v>55</v>
      </c>
      <c r="B18" s="42">
        <v>31735</v>
      </c>
      <c r="C18" s="42">
        <v>6907.4920000000002</v>
      </c>
      <c r="D18" s="42">
        <v>4091.4920000000002</v>
      </c>
      <c r="E18" s="42">
        <v>85</v>
      </c>
      <c r="F18" s="42">
        <v>2340</v>
      </c>
      <c r="G18" s="42">
        <v>850</v>
      </c>
      <c r="H18" s="42">
        <v>1363</v>
      </c>
      <c r="I18" s="42">
        <v>126</v>
      </c>
      <c r="J18" s="42">
        <v>97</v>
      </c>
      <c r="K18" s="42">
        <v>294</v>
      </c>
      <c r="L18" s="42">
        <v>24827.508000000002</v>
      </c>
      <c r="M18" s="44"/>
      <c r="N18" s="43">
        <v>1</v>
      </c>
      <c r="O18" s="43">
        <v>0.21766163541830788</v>
      </c>
      <c r="P18" s="43">
        <v>0.1289268000630219</v>
      </c>
      <c r="Q18" s="43">
        <v>2.678430754687254E-3</v>
      </c>
      <c r="R18" s="43">
        <v>7.3735623129037337E-2</v>
      </c>
      <c r="S18" s="43">
        <v>2.6784307546872537E-2</v>
      </c>
      <c r="T18" s="43">
        <v>4.2949424925161496E-2</v>
      </c>
      <c r="U18" s="43">
        <v>3.9703797069481645E-3</v>
      </c>
      <c r="V18" s="43">
        <v>3.0565621553489838E-3</v>
      </c>
      <c r="W18" s="43">
        <v>9.2642193162123833E-3</v>
      </c>
      <c r="X18" s="43">
        <v>0.78233836458169215</v>
      </c>
      <c r="Z18" s="27">
        <v>4.0914920000000006</v>
      </c>
      <c r="AB18" s="27">
        <v>8.5000000000000006E-2</v>
      </c>
      <c r="AC18" s="27">
        <v>2.7309999999999999</v>
      </c>
      <c r="AD18" s="27">
        <v>24.827508000000002</v>
      </c>
      <c r="AF18" s="26">
        <v>0.1289268000630219</v>
      </c>
      <c r="AH18" s="26">
        <v>2.678430754687254E-3</v>
      </c>
      <c r="AI18" s="26">
        <v>8.6056404600598699E-2</v>
      </c>
      <c r="AJ18" s="26">
        <v>0.78233836458169215</v>
      </c>
    </row>
    <row r="19" spans="1:36">
      <c r="A19" s="31" t="s">
        <v>56</v>
      </c>
      <c r="B19" s="42">
        <v>31678</v>
      </c>
      <c r="C19" s="42">
        <v>6552.625</v>
      </c>
      <c r="D19" s="42">
        <v>4142.625</v>
      </c>
      <c r="E19" s="42">
        <v>60</v>
      </c>
      <c r="F19" s="42">
        <v>2000</v>
      </c>
      <c r="G19" s="42">
        <v>616</v>
      </c>
      <c r="H19" s="42">
        <v>1200</v>
      </c>
      <c r="I19" s="42">
        <v>184</v>
      </c>
      <c r="J19" s="42">
        <v>87</v>
      </c>
      <c r="K19" s="42">
        <v>263</v>
      </c>
      <c r="L19" s="42">
        <v>25125.375</v>
      </c>
      <c r="M19" s="44"/>
      <c r="N19" s="43">
        <v>1</v>
      </c>
      <c r="O19" s="43">
        <v>0.20685096912683881</v>
      </c>
      <c r="P19" s="43">
        <v>0.13077293389734201</v>
      </c>
      <c r="Q19" s="43">
        <v>1.8940589683692152E-3</v>
      </c>
      <c r="R19" s="43">
        <v>6.3135298945640503E-2</v>
      </c>
      <c r="S19" s="43">
        <v>1.9445672075257277E-2</v>
      </c>
      <c r="T19" s="43">
        <v>3.7881179367384304E-2</v>
      </c>
      <c r="U19" s="43">
        <v>5.8084475029989268E-3</v>
      </c>
      <c r="V19" s="43">
        <v>2.746385504135362E-3</v>
      </c>
      <c r="W19" s="43">
        <v>8.302291811351727E-3</v>
      </c>
      <c r="X19" s="43">
        <v>0.79314903087316113</v>
      </c>
      <c r="Z19" s="27">
        <v>4.1426249999999998</v>
      </c>
      <c r="AB19" s="27">
        <v>0.06</v>
      </c>
      <c r="AC19" s="27">
        <v>2.35</v>
      </c>
      <c r="AD19" s="27">
        <v>25.125374999999998</v>
      </c>
      <c r="AF19" s="26">
        <v>0.13077293389734201</v>
      </c>
      <c r="AH19" s="26">
        <v>1.8940589683692152E-3</v>
      </c>
      <c r="AI19" s="26">
        <v>7.418397626112759E-2</v>
      </c>
      <c r="AJ19" s="26">
        <v>0.79314903087316113</v>
      </c>
    </row>
    <row r="20" spans="1:36">
      <c r="A20" s="31" t="s">
        <v>57</v>
      </c>
      <c r="B20" s="42">
        <v>31260</v>
      </c>
      <c r="C20" s="42">
        <v>6493.7240000000002</v>
      </c>
      <c r="D20" s="42">
        <v>3930.7240000000002</v>
      </c>
      <c r="E20" s="42">
        <v>82</v>
      </c>
      <c r="F20" s="42">
        <v>2166</v>
      </c>
      <c r="G20" s="42">
        <v>844</v>
      </c>
      <c r="H20" s="42">
        <v>1147</v>
      </c>
      <c r="I20" s="42">
        <v>174</v>
      </c>
      <c r="J20" s="42">
        <v>79</v>
      </c>
      <c r="K20" s="42">
        <v>236</v>
      </c>
      <c r="L20" s="42">
        <v>24766.275999999998</v>
      </c>
      <c r="M20" s="44"/>
      <c r="N20" s="43">
        <v>1</v>
      </c>
      <c r="O20" s="43">
        <v>0.20773269353806784</v>
      </c>
      <c r="P20" s="43">
        <v>0.12574293026231606</v>
      </c>
      <c r="Q20" s="43">
        <v>2.6231605886116445E-3</v>
      </c>
      <c r="R20" s="43">
        <v>6.9289827255278311E-2</v>
      </c>
      <c r="S20" s="43">
        <v>2.6999360204734486E-2</v>
      </c>
      <c r="T20" s="43">
        <v>3.6692258477287271E-2</v>
      </c>
      <c r="U20" s="43">
        <v>5.5662188099808059E-3</v>
      </c>
      <c r="V20" s="43">
        <v>2.527191298784389E-3</v>
      </c>
      <c r="W20" s="43">
        <v>7.5495841330774152E-3</v>
      </c>
      <c r="X20" s="43">
        <v>0.79226730646193211</v>
      </c>
      <c r="Z20" s="27">
        <v>3.9307240000000001</v>
      </c>
      <c r="AB20" s="27">
        <v>8.2000000000000003E-2</v>
      </c>
      <c r="AC20" s="27">
        <v>2.4809999999999999</v>
      </c>
      <c r="AD20" s="27">
        <v>24.766275999999998</v>
      </c>
      <c r="AF20" s="26">
        <v>0.12574293026231606</v>
      </c>
      <c r="AH20" s="26">
        <v>2.6231605886116445E-3</v>
      </c>
      <c r="AI20" s="26">
        <v>7.9366602687140103E-2</v>
      </c>
      <c r="AJ20" s="26">
        <v>0.79226730646193211</v>
      </c>
    </row>
    <row r="21" spans="1:36">
      <c r="A21" s="31" t="s">
        <v>58</v>
      </c>
      <c r="B21" s="42">
        <v>31385</v>
      </c>
      <c r="C21" s="42">
        <v>6301.9120000000003</v>
      </c>
      <c r="D21" s="42">
        <v>3900.9119999999998</v>
      </c>
      <c r="E21" s="42">
        <v>42</v>
      </c>
      <c r="F21" s="42">
        <v>2063</v>
      </c>
      <c r="G21" s="42">
        <v>821</v>
      </c>
      <c r="H21" s="42">
        <v>1036</v>
      </c>
      <c r="I21" s="42">
        <v>206</v>
      </c>
      <c r="J21" s="42">
        <v>65</v>
      </c>
      <c r="K21" s="42">
        <v>231</v>
      </c>
      <c r="L21" s="42">
        <v>25083.088</v>
      </c>
      <c r="M21" s="44"/>
      <c r="N21" s="43">
        <v>1</v>
      </c>
      <c r="O21" s="43">
        <v>0.20079375497849292</v>
      </c>
      <c r="P21" s="43">
        <v>0.12429224151664807</v>
      </c>
      <c r="Q21" s="43">
        <v>1.3382188943762943E-3</v>
      </c>
      <c r="R21" s="43">
        <v>6.5732037597578466E-2</v>
      </c>
      <c r="S21" s="43">
        <v>2.6158993149593756E-2</v>
      </c>
      <c r="T21" s="43">
        <v>3.3009399394615259E-2</v>
      </c>
      <c r="U21" s="43">
        <v>6.5636450533694442E-3</v>
      </c>
      <c r="V21" s="43">
        <v>2.0710530508204557E-3</v>
      </c>
      <c r="W21" s="43">
        <v>7.3602039190696191E-3</v>
      </c>
      <c r="X21" s="43">
        <v>0.79920624502150706</v>
      </c>
      <c r="Z21" s="27">
        <v>3.9009119999999999</v>
      </c>
      <c r="AB21" s="27">
        <v>4.2000000000000003E-2</v>
      </c>
      <c r="AC21" s="27">
        <v>2.359</v>
      </c>
      <c r="AD21" s="27">
        <v>25.083088</v>
      </c>
      <c r="AF21" s="26">
        <v>0.12429224151664807</v>
      </c>
      <c r="AH21" s="26">
        <v>1.3382188943762943E-3</v>
      </c>
      <c r="AI21" s="26">
        <v>7.516329456746855E-2</v>
      </c>
      <c r="AJ21" s="26">
        <v>0.79920624502150706</v>
      </c>
    </row>
    <row r="22" spans="1:36">
      <c r="A22" s="31" t="s">
        <v>59</v>
      </c>
      <c r="B22" s="42">
        <v>31363</v>
      </c>
      <c r="C22" s="42">
        <v>6114.393</v>
      </c>
      <c r="D22" s="42">
        <v>3682.393</v>
      </c>
      <c r="E22" s="42">
        <v>75</v>
      </c>
      <c r="F22" s="42">
        <v>2087</v>
      </c>
      <c r="G22" s="42">
        <v>811</v>
      </c>
      <c r="H22" s="42">
        <v>1079</v>
      </c>
      <c r="I22" s="42">
        <v>197</v>
      </c>
      <c r="J22" s="42">
        <v>64</v>
      </c>
      <c r="K22" s="42">
        <v>206</v>
      </c>
      <c r="L22" s="42">
        <v>25248.607</v>
      </c>
      <c r="M22" s="44"/>
      <c r="N22" s="43">
        <v>1</v>
      </c>
      <c r="O22" s="43">
        <v>0.19495561649076937</v>
      </c>
      <c r="P22" s="43">
        <v>0.11741201415680898</v>
      </c>
      <c r="Q22" s="43">
        <v>2.3913528680292065E-3</v>
      </c>
      <c r="R22" s="43">
        <v>6.6543379141026052E-2</v>
      </c>
      <c r="S22" s="43">
        <v>2.5858495679622485E-2</v>
      </c>
      <c r="T22" s="43">
        <v>3.4403596594713516E-2</v>
      </c>
      <c r="U22" s="43">
        <v>6.2812868666900484E-3</v>
      </c>
      <c r="V22" s="43">
        <v>2.0406211140515896E-3</v>
      </c>
      <c r="W22" s="43">
        <v>6.5682492108535533E-3</v>
      </c>
      <c r="X22" s="43">
        <v>0.80504438350923058</v>
      </c>
      <c r="Z22" s="27">
        <v>3.6823930000000002</v>
      </c>
      <c r="AB22" s="27">
        <v>7.4999999999999997E-2</v>
      </c>
      <c r="AC22" s="27">
        <v>2.3570000000000002</v>
      </c>
      <c r="AD22" s="27">
        <v>25.248607</v>
      </c>
      <c r="AF22" s="26">
        <v>0.11741201415680898</v>
      </c>
      <c r="AH22" s="26">
        <v>2.3913528680292065E-3</v>
      </c>
      <c r="AI22" s="26">
        <v>7.5152249465931201E-2</v>
      </c>
      <c r="AJ22" s="26">
        <v>0.80504438350923058</v>
      </c>
    </row>
    <row r="23" spans="1:36">
      <c r="A23" s="31" t="s">
        <v>60</v>
      </c>
      <c r="B23" s="42">
        <v>32035</v>
      </c>
      <c r="C23" s="42">
        <v>5859.4070000000002</v>
      </c>
      <c r="D23" s="42">
        <v>3678.4070000000002</v>
      </c>
      <c r="E23" s="42">
        <v>80</v>
      </c>
      <c r="F23" s="42">
        <v>1837</v>
      </c>
      <c r="G23" s="42">
        <v>588</v>
      </c>
      <c r="H23" s="42">
        <v>1125</v>
      </c>
      <c r="I23" s="42">
        <v>123</v>
      </c>
      <c r="J23" s="42">
        <v>63</v>
      </c>
      <c r="K23" s="42">
        <v>201</v>
      </c>
      <c r="L23" s="42">
        <v>26175.593000000001</v>
      </c>
      <c r="M23" s="44"/>
      <c r="N23" s="43">
        <v>1</v>
      </c>
      <c r="O23" s="43">
        <v>0.18290641485874826</v>
      </c>
      <c r="P23" s="43">
        <v>0.11482462931169034</v>
      </c>
      <c r="Q23" s="43">
        <v>2.4972686124551274E-3</v>
      </c>
      <c r="R23" s="43">
        <v>5.7343530513500857E-2</v>
      </c>
      <c r="S23" s="43">
        <v>1.8354924301545186E-2</v>
      </c>
      <c r="T23" s="43">
        <v>3.5117839862650227E-2</v>
      </c>
      <c r="U23" s="43">
        <v>3.839550491649758E-3</v>
      </c>
      <c r="V23" s="43">
        <v>1.9665990323084128E-3</v>
      </c>
      <c r="W23" s="43">
        <v>6.2743873887935071E-3</v>
      </c>
      <c r="X23" s="43">
        <v>0.81709358514125174</v>
      </c>
      <c r="Z23" s="27">
        <v>3.678407</v>
      </c>
      <c r="AB23" s="27">
        <v>0.08</v>
      </c>
      <c r="AC23" s="27">
        <v>2.101</v>
      </c>
      <c r="AD23" s="27">
        <v>26.175592999999999</v>
      </c>
      <c r="AF23" s="26">
        <v>0.11482462931169034</v>
      </c>
      <c r="AH23" s="26">
        <v>2.4972686124551274E-3</v>
      </c>
      <c r="AI23" s="26">
        <v>6.558451693460278E-2</v>
      </c>
      <c r="AJ23" s="26">
        <v>0.81709358514125174</v>
      </c>
    </row>
    <row r="24" spans="1:36">
      <c r="A24" s="31" t="s">
        <v>61</v>
      </c>
      <c r="B24" s="42">
        <v>31311</v>
      </c>
      <c r="C24" s="42">
        <v>4921.0540000000001</v>
      </c>
      <c r="D24" s="42">
        <v>3448.0540000000001</v>
      </c>
      <c r="E24" s="42">
        <v>81</v>
      </c>
      <c r="F24" s="42">
        <v>1224</v>
      </c>
      <c r="G24" s="42">
        <v>78</v>
      </c>
      <c r="H24" s="42">
        <v>1053</v>
      </c>
      <c r="I24" s="42">
        <v>93</v>
      </c>
      <c r="J24" s="42">
        <v>30</v>
      </c>
      <c r="K24" s="42">
        <v>138</v>
      </c>
      <c r="L24" s="42">
        <v>26389.946</v>
      </c>
      <c r="M24" s="44"/>
      <c r="N24" s="43">
        <v>1</v>
      </c>
      <c r="O24" s="43">
        <v>0.15716693813675706</v>
      </c>
      <c r="P24" s="43">
        <v>0.11012276835616876</v>
      </c>
      <c r="Q24" s="43">
        <v>2.5869502730669733E-3</v>
      </c>
      <c r="R24" s="43">
        <v>3.9091693015234262E-2</v>
      </c>
      <c r="S24" s="43">
        <v>2.4911372999904188E-3</v>
      </c>
      <c r="T24" s="43">
        <v>3.3630353549870651E-2</v>
      </c>
      <c r="U24" s="43">
        <v>2.9702021653731916E-3</v>
      </c>
      <c r="V24" s="43">
        <v>9.5812973076554568E-4</v>
      </c>
      <c r="W24" s="43">
        <v>4.40739676152151E-3</v>
      </c>
      <c r="X24" s="43">
        <v>0.84283306186324292</v>
      </c>
      <c r="Z24" s="27">
        <v>3.448054</v>
      </c>
      <c r="AB24" s="27">
        <v>8.1000000000000003E-2</v>
      </c>
      <c r="AC24" s="27">
        <v>1.3919999999999999</v>
      </c>
      <c r="AD24" s="27">
        <v>26.389945999999998</v>
      </c>
      <c r="AF24" s="26">
        <v>0.11012276835616876</v>
      </c>
      <c r="AH24" s="26">
        <v>2.5869502730669733E-3</v>
      </c>
      <c r="AI24" s="26">
        <v>4.4457219507521323E-2</v>
      </c>
      <c r="AJ24" s="26">
        <v>0.84283306186324292</v>
      </c>
    </row>
    <row r="25" spans="1:36">
      <c r="A25" s="31" t="s">
        <v>62</v>
      </c>
      <c r="B25" s="42">
        <v>31554</v>
      </c>
      <c r="C25" s="42">
        <v>5100.4989999999998</v>
      </c>
      <c r="D25" s="42">
        <v>3298.4989999999998</v>
      </c>
      <c r="E25" s="42">
        <v>55</v>
      </c>
      <c r="F25" s="42">
        <v>1521</v>
      </c>
      <c r="G25" s="42">
        <v>254</v>
      </c>
      <c r="H25" s="42">
        <v>1167</v>
      </c>
      <c r="I25" s="42">
        <v>100</v>
      </c>
      <c r="J25" s="42">
        <v>63</v>
      </c>
      <c r="K25" s="42">
        <v>163</v>
      </c>
      <c r="L25" s="42">
        <v>26453.501</v>
      </c>
      <c r="M25" s="44"/>
      <c r="N25" s="43">
        <v>1</v>
      </c>
      <c r="O25" s="43">
        <v>0.1616435000316917</v>
      </c>
      <c r="P25" s="43">
        <v>0.10453505102364201</v>
      </c>
      <c r="Q25" s="43">
        <v>1.7430436711668885E-3</v>
      </c>
      <c r="R25" s="43">
        <v>4.8203080433542496E-2</v>
      </c>
      <c r="S25" s="43">
        <v>8.0496925904798115E-3</v>
      </c>
      <c r="T25" s="43">
        <v>3.6984217531850161E-2</v>
      </c>
      <c r="U25" s="43">
        <v>3.1691703112125247E-3</v>
      </c>
      <c r="V25" s="43">
        <v>1.9965772960638907E-3</v>
      </c>
      <c r="W25" s="43">
        <v>5.165747607276415E-3</v>
      </c>
      <c r="X25" s="43">
        <v>0.8383564999683083</v>
      </c>
      <c r="Z25" s="27">
        <v>3.2984989999999996</v>
      </c>
      <c r="AB25" s="27">
        <v>5.5E-2</v>
      </c>
      <c r="AC25" s="27">
        <v>1.7470000000000001</v>
      </c>
      <c r="AD25" s="27">
        <v>26.453500999999999</v>
      </c>
      <c r="AF25" s="26">
        <v>0.10453505102364201</v>
      </c>
      <c r="AH25" s="26">
        <v>1.7430436711668885E-3</v>
      </c>
      <c r="AI25" s="26">
        <v>5.5365405336882799E-2</v>
      </c>
      <c r="AJ25" s="26">
        <v>0.8383564999683083</v>
      </c>
    </row>
    <row r="26" spans="1:36">
      <c r="A26" s="31" t="s">
        <v>63</v>
      </c>
      <c r="B26" s="42">
        <v>31551</v>
      </c>
      <c r="C26" s="42">
        <v>5148.6880000000001</v>
      </c>
      <c r="D26" s="42">
        <v>3460.6880000000001</v>
      </c>
      <c r="E26" s="42">
        <v>52</v>
      </c>
      <c r="F26" s="42">
        <v>1417</v>
      </c>
      <c r="G26" s="42">
        <v>231</v>
      </c>
      <c r="H26" s="42">
        <v>1088</v>
      </c>
      <c r="I26" s="42">
        <v>98</v>
      </c>
      <c r="J26" s="42">
        <v>59</v>
      </c>
      <c r="K26" s="42">
        <v>160</v>
      </c>
      <c r="L26" s="42">
        <v>26402.311999999998</v>
      </c>
      <c r="M26" s="44"/>
      <c r="N26" s="43">
        <v>1</v>
      </c>
      <c r="O26" s="43">
        <v>0.16318620645938323</v>
      </c>
      <c r="P26" s="43">
        <v>0.10968552502297867</v>
      </c>
      <c r="Q26" s="43">
        <v>1.6481252575195715E-3</v>
      </c>
      <c r="R26" s="43">
        <v>4.4911413267408322E-2</v>
      </c>
      <c r="S26" s="43">
        <v>7.3214795093657888E-3</v>
      </c>
      <c r="T26" s="43">
        <v>3.4483851541947955E-2</v>
      </c>
      <c r="U26" s="43">
        <v>3.1060822160945772E-3</v>
      </c>
      <c r="V26" s="43">
        <v>1.8699882729548984E-3</v>
      </c>
      <c r="W26" s="43">
        <v>5.0711546385217585E-3</v>
      </c>
      <c r="X26" s="43">
        <v>0.83681379354061669</v>
      </c>
      <c r="Z26" s="27">
        <v>3.4606880000000002</v>
      </c>
      <c r="AB26" s="27">
        <v>5.1999999999999998E-2</v>
      </c>
      <c r="AC26" s="27">
        <v>1.6359999999999999</v>
      </c>
      <c r="AD26" s="27">
        <v>26.402311999999998</v>
      </c>
      <c r="AF26" s="26">
        <v>0.10968552502297867</v>
      </c>
      <c r="AH26" s="26">
        <v>1.6481252575195715E-3</v>
      </c>
      <c r="AI26" s="26">
        <v>5.1852556178884977E-2</v>
      </c>
      <c r="AJ26" s="26">
        <v>0.83681379354061669</v>
      </c>
    </row>
    <row r="27" spans="1:36">
      <c r="A27" s="31" t="s">
        <v>64</v>
      </c>
      <c r="B27" s="42">
        <v>31645</v>
      </c>
      <c r="C27" s="42">
        <v>4864.7710000000006</v>
      </c>
      <c r="D27" s="42">
        <v>3299.7710000000002</v>
      </c>
      <c r="E27" s="42">
        <v>48</v>
      </c>
      <c r="F27" s="42">
        <v>1318</v>
      </c>
      <c r="G27" s="42">
        <v>246</v>
      </c>
      <c r="H27" s="42">
        <v>35</v>
      </c>
      <c r="I27" s="42">
        <v>731</v>
      </c>
      <c r="J27" s="42">
        <v>57</v>
      </c>
      <c r="K27" s="42">
        <v>142</v>
      </c>
      <c r="L27" s="42">
        <v>26780.228999999999</v>
      </c>
      <c r="M27" s="44"/>
      <c r="N27" s="43">
        <v>1</v>
      </c>
      <c r="O27" s="43">
        <v>0.15372953073155318</v>
      </c>
      <c r="P27" s="43">
        <v>0.10427464054352979</v>
      </c>
      <c r="Q27" s="43">
        <v>1.516827302891452E-3</v>
      </c>
      <c r="R27" s="43">
        <v>4.1649549691894452E-2</v>
      </c>
      <c r="S27" s="43">
        <v>7.7737399273186914E-3</v>
      </c>
      <c r="T27" s="43">
        <v>1.1060199083583505E-3</v>
      </c>
      <c r="U27" s="43">
        <v>2.3100015800284406E-2</v>
      </c>
      <c r="V27" s="43">
        <v>1.8012324221835993E-3</v>
      </c>
      <c r="W27" s="43">
        <v>4.4872807710538793E-3</v>
      </c>
      <c r="X27" s="43">
        <v>0.84627046926844685</v>
      </c>
      <c r="Z27" s="27">
        <v>3.2997710000000002</v>
      </c>
      <c r="AB27" s="27">
        <v>4.8000000000000001E-2</v>
      </c>
      <c r="AC27" s="27">
        <v>1.5169999999999999</v>
      </c>
      <c r="AD27" s="27">
        <v>26.780228999999999</v>
      </c>
      <c r="AF27" s="26">
        <v>0.10427464054352979</v>
      </c>
      <c r="AH27" s="26">
        <v>1.516827302891452E-3</v>
      </c>
      <c r="AI27" s="26">
        <v>4.793806288513193E-2</v>
      </c>
      <c r="AJ27" s="26">
        <v>0.84627046926844685</v>
      </c>
    </row>
    <row r="28" spans="1:36">
      <c r="A28" s="31" t="s">
        <v>65</v>
      </c>
      <c r="B28" s="42">
        <v>31189</v>
      </c>
      <c r="C28" s="42">
        <v>4568.5779999999995</v>
      </c>
      <c r="D28" s="42">
        <v>3128.578</v>
      </c>
      <c r="E28" s="42">
        <v>67</v>
      </c>
      <c r="F28" s="42">
        <v>1218</v>
      </c>
      <c r="G28" s="42">
        <v>179</v>
      </c>
      <c r="H28" s="42">
        <v>9</v>
      </c>
      <c r="I28" s="42">
        <v>728</v>
      </c>
      <c r="J28" s="42">
        <v>28</v>
      </c>
      <c r="K28" s="42">
        <v>127</v>
      </c>
      <c r="L28" s="42">
        <v>26620.421999999999</v>
      </c>
      <c r="M28" s="44"/>
      <c r="N28" s="43">
        <v>1</v>
      </c>
      <c r="O28" s="43">
        <v>0.14648042579114429</v>
      </c>
      <c r="P28" s="43">
        <v>0.10031030170893585</v>
      </c>
      <c r="Q28" s="43">
        <v>2.1481932732694219E-3</v>
      </c>
      <c r="R28" s="43">
        <v>3.9052229952868001E-2</v>
      </c>
      <c r="S28" s="43">
        <v>5.7392029241078585E-3</v>
      </c>
      <c r="T28" s="43">
        <v>2.8856327551380294E-4</v>
      </c>
      <c r="U28" s="43">
        <v>2.3341562730449839E-2</v>
      </c>
      <c r="V28" s="43">
        <v>8.9775241270960914E-4</v>
      </c>
      <c r="W28" s="43">
        <v>4.0719484433614419E-3</v>
      </c>
      <c r="X28" s="43">
        <v>0.8535195742088556</v>
      </c>
      <c r="Z28" s="27">
        <v>3.1285780000000001</v>
      </c>
      <c r="AB28" s="27">
        <v>6.7000000000000004E-2</v>
      </c>
      <c r="AC28" s="27">
        <v>1.373</v>
      </c>
      <c r="AD28" s="27">
        <v>26.620421999999998</v>
      </c>
      <c r="AF28" s="26">
        <v>0.10031030170893585</v>
      </c>
      <c r="AH28" s="26">
        <v>2.1481932732694219E-3</v>
      </c>
      <c r="AI28" s="26">
        <v>4.4021930808939055E-2</v>
      </c>
      <c r="AJ28" s="26">
        <v>0.8535195742088556</v>
      </c>
    </row>
    <row r="29" spans="1:36">
      <c r="A29" s="31" t="s">
        <v>66</v>
      </c>
      <c r="B29" s="42">
        <v>31229</v>
      </c>
      <c r="C29" s="42">
        <v>4094.5439999999999</v>
      </c>
      <c r="D29" s="42">
        <v>2616.5439999999999</v>
      </c>
      <c r="E29" s="42">
        <v>129</v>
      </c>
      <c r="F29" s="42">
        <v>1195</v>
      </c>
      <c r="G29" s="42">
        <v>152</v>
      </c>
      <c r="H29" s="42">
        <v>1030</v>
      </c>
      <c r="I29" s="42">
        <v>13</v>
      </c>
      <c r="J29" s="42">
        <v>30</v>
      </c>
      <c r="K29" s="42">
        <v>124</v>
      </c>
      <c r="L29" s="42">
        <v>27134.455999999998</v>
      </c>
      <c r="M29" s="44"/>
      <c r="N29" s="43">
        <v>1</v>
      </c>
      <c r="O29" s="43">
        <v>0.13111351628294213</v>
      </c>
      <c r="P29" s="43">
        <v>8.3785711998462964E-2</v>
      </c>
      <c r="Q29" s="43">
        <v>4.1307758813922957E-3</v>
      </c>
      <c r="R29" s="43">
        <v>3.8265714560184447E-2</v>
      </c>
      <c r="S29" s="43">
        <v>4.8672708059816199E-3</v>
      </c>
      <c r="T29" s="43">
        <v>3.2982164014217552E-2</v>
      </c>
      <c r="U29" s="43">
        <v>4.1627973998527008E-4</v>
      </c>
      <c r="V29" s="43">
        <v>9.6064555381216181E-4</v>
      </c>
      <c r="W29" s="43">
        <v>3.9706682890902683E-3</v>
      </c>
      <c r="X29" s="43">
        <v>0.86888648371705779</v>
      </c>
      <c r="Z29" s="27">
        <v>2.6165439999999998</v>
      </c>
      <c r="AB29" s="27">
        <v>0.129</v>
      </c>
      <c r="AC29" s="27">
        <v>1.349</v>
      </c>
      <c r="AD29" s="27">
        <v>27.134455999999997</v>
      </c>
      <c r="AF29" s="26">
        <v>8.3785711998462964E-2</v>
      </c>
      <c r="AH29" s="26">
        <v>4.1307758813922957E-3</v>
      </c>
      <c r="AI29" s="26">
        <v>4.3197028403086875E-2</v>
      </c>
      <c r="AJ29" s="26">
        <v>0.86888648371705779</v>
      </c>
    </row>
    <row r="30" spans="1:36">
      <c r="A30" s="31" t="s">
        <v>67</v>
      </c>
      <c r="B30" s="42">
        <v>31079</v>
      </c>
      <c r="C30" s="42">
        <v>3340.6419999999998</v>
      </c>
      <c r="D30" s="42">
        <v>2004.6420000000001</v>
      </c>
      <c r="E30" s="42">
        <v>64</v>
      </c>
      <c r="F30" s="42">
        <v>1130</v>
      </c>
      <c r="G30" s="42">
        <v>158</v>
      </c>
      <c r="H30" s="42">
        <v>961</v>
      </c>
      <c r="I30" s="42">
        <v>10</v>
      </c>
      <c r="J30" s="42">
        <v>24</v>
      </c>
      <c r="K30" s="42">
        <v>118</v>
      </c>
      <c r="L30" s="42">
        <v>27738.358</v>
      </c>
      <c r="M30" s="44"/>
      <c r="N30" s="43">
        <v>1</v>
      </c>
      <c r="O30" s="43">
        <v>0.10748872228836191</v>
      </c>
      <c r="P30" s="43">
        <v>6.4501496187136007E-2</v>
      </c>
      <c r="Q30" s="43">
        <v>2.0592683162263909E-3</v>
      </c>
      <c r="R30" s="43">
        <v>3.6358956208372213E-2</v>
      </c>
      <c r="S30" s="43">
        <v>5.0838186556839025E-3</v>
      </c>
      <c r="T30" s="43">
        <v>3.09212008108369E-2</v>
      </c>
      <c r="U30" s="43">
        <v>3.2176067441037356E-4</v>
      </c>
      <c r="V30" s="43">
        <v>7.722256185848966E-4</v>
      </c>
      <c r="W30" s="43">
        <v>3.7967759580424081E-3</v>
      </c>
      <c r="X30" s="43">
        <v>0.89251127771163807</v>
      </c>
      <c r="Z30" s="27">
        <v>2.004642</v>
      </c>
      <c r="AB30" s="27">
        <v>6.4000000000000001E-2</v>
      </c>
      <c r="AC30" s="27">
        <v>1.272</v>
      </c>
      <c r="AD30" s="27">
        <v>27.738358000000002</v>
      </c>
      <c r="AF30" s="26">
        <v>6.4501496187136007E-2</v>
      </c>
      <c r="AH30" s="26">
        <v>2.0592683162263909E-3</v>
      </c>
      <c r="AI30" s="26">
        <v>4.0927957784999525E-2</v>
      </c>
      <c r="AJ30" s="26">
        <v>0.89251127771163807</v>
      </c>
    </row>
    <row r="31" spans="1:36">
      <c r="A31" s="31" t="s">
        <v>68</v>
      </c>
      <c r="B31" s="42">
        <v>30969</v>
      </c>
      <c r="C31" s="42">
        <v>3173.0420000000004</v>
      </c>
      <c r="D31" s="42">
        <v>1849.0420000000001</v>
      </c>
      <c r="E31" s="42">
        <v>101</v>
      </c>
      <c r="F31" s="42">
        <v>1065</v>
      </c>
      <c r="G31" s="42">
        <v>152</v>
      </c>
      <c r="H31" s="42">
        <v>900</v>
      </c>
      <c r="I31" s="42">
        <v>13</v>
      </c>
      <c r="J31" s="42">
        <v>23</v>
      </c>
      <c r="K31" s="42">
        <v>135</v>
      </c>
      <c r="L31" s="42">
        <v>27795.957999999999</v>
      </c>
      <c r="M31" s="44"/>
      <c r="N31" s="43">
        <v>1</v>
      </c>
      <c r="O31" s="43">
        <v>0.1024586522005877</v>
      </c>
      <c r="P31" s="43">
        <v>5.9706222351383648E-2</v>
      </c>
      <c r="Q31" s="43">
        <v>3.2613258419710031E-3</v>
      </c>
      <c r="R31" s="43">
        <v>3.4389227937615036E-2</v>
      </c>
      <c r="S31" s="43">
        <v>4.908133940392005E-3</v>
      </c>
      <c r="T31" s="43">
        <v>2.9061319383900028E-2</v>
      </c>
      <c r="U31" s="43">
        <v>4.1977461332300044E-4</v>
      </c>
      <c r="V31" s="43">
        <v>7.4267816203300071E-4</v>
      </c>
      <c r="W31" s="43">
        <v>4.3591979075850041E-3</v>
      </c>
      <c r="X31" s="43">
        <v>0.8975413477994123</v>
      </c>
      <c r="Z31" s="27">
        <v>1.8490420000000001</v>
      </c>
      <c r="AB31" s="27">
        <v>0.10100000000000001</v>
      </c>
      <c r="AC31" s="27">
        <v>1.2230000000000001</v>
      </c>
      <c r="AD31" s="27">
        <v>27.795957999999999</v>
      </c>
      <c r="AF31" s="26">
        <v>5.9706222351383648E-2</v>
      </c>
      <c r="AH31" s="26">
        <v>3.2613258419710031E-3</v>
      </c>
      <c r="AI31" s="26">
        <v>3.949110400723304E-2</v>
      </c>
      <c r="AJ31" s="26">
        <v>0.8975413477994123</v>
      </c>
    </row>
    <row r="32" spans="1:36">
      <c r="A32" s="31" t="s">
        <v>69</v>
      </c>
      <c r="B32" s="42">
        <v>30946</v>
      </c>
      <c r="C32" s="42">
        <v>2125.84</v>
      </c>
      <c r="D32" s="42">
        <v>803.84</v>
      </c>
      <c r="E32" s="42">
        <v>100</v>
      </c>
      <c r="F32" s="42">
        <v>1097</v>
      </c>
      <c r="G32" s="42">
        <v>168</v>
      </c>
      <c r="H32" s="42">
        <v>882</v>
      </c>
      <c r="I32" s="42">
        <v>47</v>
      </c>
      <c r="J32" s="42">
        <v>18</v>
      </c>
      <c r="K32" s="42">
        <v>107</v>
      </c>
      <c r="L32" s="42">
        <v>28820.16</v>
      </c>
      <c r="M32" s="44"/>
      <c r="N32" s="43">
        <v>1</v>
      </c>
      <c r="O32" s="43">
        <v>6.8695146384023784E-2</v>
      </c>
      <c r="P32" s="43">
        <v>2.5975570348348739E-2</v>
      </c>
      <c r="Q32" s="43">
        <v>3.231435403606282E-3</v>
      </c>
      <c r="R32" s="43">
        <v>3.5448846377560912E-2</v>
      </c>
      <c r="S32" s="43">
        <v>5.4288114780585532E-3</v>
      </c>
      <c r="T32" s="43">
        <v>2.8501260259807405E-2</v>
      </c>
      <c r="U32" s="43">
        <v>1.5187746396949525E-3</v>
      </c>
      <c r="V32" s="43">
        <v>5.8165837264913072E-4</v>
      </c>
      <c r="W32" s="43">
        <v>3.4576358818587216E-3</v>
      </c>
      <c r="X32" s="43">
        <v>0.93130485361597626</v>
      </c>
      <c r="Z32" s="27">
        <v>0.80384</v>
      </c>
      <c r="AB32" s="27">
        <v>0.1</v>
      </c>
      <c r="AC32" s="27">
        <v>1.222</v>
      </c>
      <c r="AD32" s="27">
        <v>28.820160000000001</v>
      </c>
      <c r="AF32" s="26">
        <v>2.5975570348348739E-2</v>
      </c>
      <c r="AH32" s="26">
        <v>3.231435403606282E-3</v>
      </c>
      <c r="AI32" s="26">
        <v>3.9488140632068763E-2</v>
      </c>
      <c r="AJ32" s="26">
        <v>0.93130485361597626</v>
      </c>
    </row>
    <row r="33" spans="1:36">
      <c r="A33" s="31" t="s">
        <v>70</v>
      </c>
      <c r="B33" s="42">
        <v>30912</v>
      </c>
      <c r="C33" s="42">
        <v>1929.106</v>
      </c>
      <c r="D33" s="42">
        <v>722.10599999999999</v>
      </c>
      <c r="E33" s="42">
        <v>139</v>
      </c>
      <c r="F33" s="42">
        <v>942</v>
      </c>
      <c r="G33" s="42">
        <v>141</v>
      </c>
      <c r="H33" s="42">
        <v>732</v>
      </c>
      <c r="I33" s="42">
        <v>69</v>
      </c>
      <c r="J33" s="42">
        <v>17</v>
      </c>
      <c r="K33" s="42">
        <v>109</v>
      </c>
      <c r="L33" s="42">
        <v>28982.894</v>
      </c>
      <c r="M33" s="44"/>
      <c r="N33" s="43">
        <v>1</v>
      </c>
      <c r="O33" s="43">
        <v>6.2406379399585918E-2</v>
      </c>
      <c r="P33" s="43">
        <v>2.3360054347826086E-2</v>
      </c>
      <c r="Q33" s="43">
        <v>4.4966356107660459E-3</v>
      </c>
      <c r="R33" s="43">
        <v>3.0473602484472048E-2</v>
      </c>
      <c r="S33" s="43">
        <v>4.561335403726708E-3</v>
      </c>
      <c r="T33" s="43">
        <v>2.3680124223602484E-2</v>
      </c>
      <c r="U33" s="43">
        <v>2.232142857142857E-3</v>
      </c>
      <c r="V33" s="43">
        <v>5.499482401656315E-4</v>
      </c>
      <c r="W33" s="43">
        <v>3.5261387163561075E-3</v>
      </c>
      <c r="X33" s="43">
        <v>0.93759362060041407</v>
      </c>
      <c r="Z33" s="27">
        <v>0.72210600000000003</v>
      </c>
      <c r="AB33" s="27">
        <v>0.13900000000000001</v>
      </c>
      <c r="AC33" s="27">
        <v>1.0680000000000001</v>
      </c>
      <c r="AD33" s="27">
        <v>28.982894000000002</v>
      </c>
      <c r="AF33" s="26">
        <v>2.3360054347826086E-2</v>
      </c>
      <c r="AH33" s="26">
        <v>4.4966356107660459E-3</v>
      </c>
      <c r="AI33" s="26">
        <v>3.4549689440993785E-2</v>
      </c>
      <c r="AJ33" s="26">
        <v>0.93759362060041407</v>
      </c>
    </row>
    <row r="34" spans="1:36">
      <c r="A34" s="31" t="s">
        <v>71</v>
      </c>
      <c r="B34" s="42">
        <v>37909</v>
      </c>
      <c r="C34" s="42">
        <v>1999.864</v>
      </c>
      <c r="D34" s="42">
        <v>916.86400000000003</v>
      </c>
      <c r="E34" s="42">
        <v>138</v>
      </c>
      <c r="F34" s="42">
        <v>805</v>
      </c>
      <c r="G34" s="42">
        <v>75</v>
      </c>
      <c r="H34" s="42">
        <v>685</v>
      </c>
      <c r="I34" s="42">
        <v>44</v>
      </c>
      <c r="J34" s="42">
        <v>17</v>
      </c>
      <c r="K34" s="42">
        <v>123</v>
      </c>
      <c r="L34" s="42">
        <v>35909.135999999999</v>
      </c>
      <c r="M34" s="44"/>
      <c r="N34" s="43">
        <v>1</v>
      </c>
      <c r="O34" s="43">
        <v>5.2754332744203228E-2</v>
      </c>
      <c r="P34" s="43">
        <v>2.4185918911076527E-2</v>
      </c>
      <c r="Q34" s="43">
        <v>3.6402964995119894E-3</v>
      </c>
      <c r="R34" s="43">
        <v>2.1235062913819939E-2</v>
      </c>
      <c r="S34" s="43">
        <v>1.9784220106043421E-3</v>
      </c>
      <c r="T34" s="43">
        <v>1.806958769685299E-2</v>
      </c>
      <c r="U34" s="43">
        <v>1.160674246221214E-3</v>
      </c>
      <c r="V34" s="43">
        <v>4.4844232240365083E-4</v>
      </c>
      <c r="W34" s="43">
        <v>3.2446120973911208E-3</v>
      </c>
      <c r="X34" s="43">
        <v>0.94724566725579673</v>
      </c>
      <c r="Z34" s="27">
        <v>0.91686400000000001</v>
      </c>
      <c r="AB34" s="27">
        <v>0.13800000000000001</v>
      </c>
      <c r="AC34" s="27">
        <v>0.94499999999999995</v>
      </c>
      <c r="AD34" s="27">
        <v>35.909135999999997</v>
      </c>
      <c r="AF34" s="26">
        <v>2.4185918911076527E-2</v>
      </c>
      <c r="AH34" s="26">
        <v>3.6402964995119894E-3</v>
      </c>
      <c r="AI34" s="26">
        <v>2.4928117333614708E-2</v>
      </c>
      <c r="AJ34" s="26">
        <v>0.94724566725579673</v>
      </c>
    </row>
    <row r="35" spans="1:36">
      <c r="A35" s="31" t="s">
        <v>72</v>
      </c>
      <c r="B35" s="42">
        <v>37881</v>
      </c>
      <c r="C35" s="42">
        <v>1949.171</v>
      </c>
      <c r="D35" s="42">
        <v>793.17100000000005</v>
      </c>
      <c r="E35" s="42">
        <v>94</v>
      </c>
      <c r="F35" s="42">
        <v>848</v>
      </c>
      <c r="G35" s="42">
        <v>113</v>
      </c>
      <c r="H35" s="42">
        <v>690</v>
      </c>
      <c r="I35" s="42">
        <v>45</v>
      </c>
      <c r="J35" s="42">
        <v>23</v>
      </c>
      <c r="K35" s="42">
        <v>191</v>
      </c>
      <c r="L35" s="42">
        <v>35931.828999999998</v>
      </c>
      <c r="M35" s="44"/>
      <c r="N35" s="43">
        <v>1</v>
      </c>
      <c r="O35" s="43">
        <v>5.1455109421609781E-2</v>
      </c>
      <c r="P35" s="43">
        <v>2.0938491592091022E-2</v>
      </c>
      <c r="Q35" s="43">
        <v>2.4814550830231513E-3</v>
      </c>
      <c r="R35" s="43">
        <v>2.238589266386843E-2</v>
      </c>
      <c r="S35" s="43">
        <v>2.9830257912937886E-3</v>
      </c>
      <c r="T35" s="43">
        <v>1.8214936247723135E-2</v>
      </c>
      <c r="U35" s="43">
        <v>1.1879306248515087E-3</v>
      </c>
      <c r="V35" s="43">
        <v>6.0716454159077113E-4</v>
      </c>
      <c r="W35" s="43">
        <v>5.0421055410364039E-3</v>
      </c>
      <c r="X35" s="43">
        <v>0.9485448905783902</v>
      </c>
      <c r="Z35" s="27">
        <v>0.79317100000000007</v>
      </c>
      <c r="AB35" s="27">
        <v>9.4E-2</v>
      </c>
      <c r="AC35" s="27">
        <v>1.0620000000000001</v>
      </c>
      <c r="AD35" s="27">
        <v>35.931829</v>
      </c>
      <c r="AF35" s="26">
        <v>2.0938491592091022E-2</v>
      </c>
      <c r="AH35" s="26">
        <v>2.4814550830231513E-3</v>
      </c>
      <c r="AI35" s="26">
        <v>2.8035162746495607E-2</v>
      </c>
      <c r="AJ35" s="26">
        <v>0.9485448905783902</v>
      </c>
    </row>
    <row r="36" spans="1:36">
      <c r="A36" s="31" t="s">
        <v>73</v>
      </c>
      <c r="B36" s="42">
        <v>41864</v>
      </c>
      <c r="C36" s="42">
        <v>3799.5509999999999</v>
      </c>
      <c r="D36" s="42">
        <v>2618.5509999999999</v>
      </c>
      <c r="E36" s="42">
        <v>157</v>
      </c>
      <c r="F36" s="42">
        <v>811</v>
      </c>
      <c r="G36" s="42">
        <v>144</v>
      </c>
      <c r="H36" s="42">
        <v>648</v>
      </c>
      <c r="I36" s="42">
        <v>19</v>
      </c>
      <c r="J36" s="42">
        <v>53</v>
      </c>
      <c r="K36" s="42">
        <v>160</v>
      </c>
      <c r="L36" s="42">
        <v>38064.449000000001</v>
      </c>
      <c r="M36" s="44"/>
      <c r="N36" s="43">
        <v>1</v>
      </c>
      <c r="O36" s="43">
        <v>9.0759387540607681E-2</v>
      </c>
      <c r="P36" s="43">
        <v>6.2548991974011078E-2</v>
      </c>
      <c r="Q36" s="43">
        <v>3.7502388687177526E-3</v>
      </c>
      <c r="R36" s="43">
        <v>1.9372253009745842E-2</v>
      </c>
      <c r="S36" s="43">
        <v>3.4397095356392127E-3</v>
      </c>
      <c r="T36" s="43">
        <v>1.5478692910376457E-2</v>
      </c>
      <c r="U36" s="43">
        <v>4.5385056373017387E-4</v>
      </c>
      <c r="V36" s="43">
        <v>1.2660042040894325E-3</v>
      </c>
      <c r="W36" s="43">
        <v>3.8218994840435697E-3</v>
      </c>
      <c r="X36" s="43">
        <v>0.90924061245939236</v>
      </c>
      <c r="Z36" s="27">
        <v>2.6185510000000001</v>
      </c>
      <c r="AB36" s="27">
        <v>0.157</v>
      </c>
      <c r="AC36" s="27">
        <v>1.024</v>
      </c>
      <c r="AD36" s="27">
        <v>38.064449000000003</v>
      </c>
      <c r="AF36" s="26">
        <v>6.2548991974011078E-2</v>
      </c>
      <c r="AH36" s="26">
        <v>3.7502388687177526E-3</v>
      </c>
      <c r="AI36" s="26">
        <v>2.4460156697878845E-2</v>
      </c>
      <c r="AJ36" s="26">
        <v>0.90924061245939236</v>
      </c>
    </row>
    <row r="37" spans="1:36">
      <c r="A37" s="31" t="s">
        <v>74</v>
      </c>
      <c r="B37" s="42">
        <v>53166</v>
      </c>
      <c r="C37" s="42">
        <v>9833.6820129999996</v>
      </c>
      <c r="D37" s="42">
        <v>6770.6820129999996</v>
      </c>
      <c r="E37" s="42">
        <v>412</v>
      </c>
      <c r="F37" s="42">
        <v>2355</v>
      </c>
      <c r="G37" s="42">
        <v>182</v>
      </c>
      <c r="H37" s="42">
        <v>2144</v>
      </c>
      <c r="I37" s="42">
        <v>30</v>
      </c>
      <c r="J37" s="42">
        <v>85</v>
      </c>
      <c r="K37" s="42">
        <v>211</v>
      </c>
      <c r="L37" s="42">
        <v>43332.317987000002</v>
      </c>
      <c r="M37" s="44"/>
      <c r="N37" s="43">
        <v>1</v>
      </c>
      <c r="O37" s="43">
        <v>0.18496185556558703</v>
      </c>
      <c r="P37" s="43">
        <v>0.1273498478915096</v>
      </c>
      <c r="Q37" s="43">
        <v>7.7493134710153108E-3</v>
      </c>
      <c r="R37" s="43">
        <v>4.4295226272429745E-2</v>
      </c>
      <c r="S37" s="43">
        <v>3.4232404168077343E-3</v>
      </c>
      <c r="T37" s="43">
        <v>4.0326524470526273E-2</v>
      </c>
      <c r="U37" s="43">
        <v>5.6427039837490128E-4</v>
      </c>
      <c r="V37" s="43">
        <v>1.5987661287288869E-3</v>
      </c>
      <c r="W37" s="43">
        <v>3.9687018019034723E-3</v>
      </c>
      <c r="X37" s="43">
        <v>0.81503814443441303</v>
      </c>
      <c r="Z37" s="27">
        <v>6.7706820130000001</v>
      </c>
      <c r="AB37" s="27">
        <v>0.41199999999999998</v>
      </c>
      <c r="AC37" s="27">
        <v>2.6509999999999998</v>
      </c>
      <c r="AD37" s="27">
        <v>43.332317987000003</v>
      </c>
      <c r="AF37" s="26">
        <v>0.1273498478915096</v>
      </c>
      <c r="AH37" s="26">
        <v>7.7493134710153108E-3</v>
      </c>
      <c r="AI37" s="26">
        <v>4.9862694203062108E-2</v>
      </c>
      <c r="AJ37" s="26">
        <v>0.81503814443441303</v>
      </c>
    </row>
    <row r="38" spans="1:36">
      <c r="A38" s="31" t="s">
        <v>75</v>
      </c>
      <c r="B38" s="42">
        <v>57453</v>
      </c>
      <c r="C38" s="42">
        <v>11357.131482000001</v>
      </c>
      <c r="D38" s="42">
        <v>8154.1314819999998</v>
      </c>
      <c r="E38" s="42">
        <v>450</v>
      </c>
      <c r="F38" s="42">
        <v>2426</v>
      </c>
      <c r="G38" s="42">
        <v>210</v>
      </c>
      <c r="H38" s="42">
        <v>2165</v>
      </c>
      <c r="I38" s="42">
        <v>51</v>
      </c>
      <c r="J38" s="42">
        <v>122</v>
      </c>
      <c r="K38" s="42">
        <v>205</v>
      </c>
      <c r="L38" s="42">
        <v>46095.868518000003</v>
      </c>
      <c r="M38" s="44"/>
      <c r="N38" s="43">
        <v>1</v>
      </c>
      <c r="O38" s="43">
        <v>0.19767690950864186</v>
      </c>
      <c r="P38" s="43">
        <v>0.14192699218491636</v>
      </c>
      <c r="Q38" s="43">
        <v>7.8324891650566556E-3</v>
      </c>
      <c r="R38" s="43">
        <v>4.2225819365394324E-2</v>
      </c>
      <c r="S38" s="43">
        <v>3.6551616103597724E-3</v>
      </c>
      <c r="T38" s="43">
        <v>3.7682975649661464E-2</v>
      </c>
      <c r="U38" s="43">
        <v>8.8768210537308752E-4</v>
      </c>
      <c r="V38" s="43">
        <v>2.1234748403042487E-3</v>
      </c>
      <c r="W38" s="43">
        <v>3.5681339529702537E-3</v>
      </c>
      <c r="X38" s="43">
        <v>0.80232309049135819</v>
      </c>
      <c r="Z38" s="27">
        <v>8.1541314820000004</v>
      </c>
      <c r="AB38" s="27">
        <v>0.45</v>
      </c>
      <c r="AC38" s="27">
        <v>2.7530000000000001</v>
      </c>
      <c r="AD38" s="27">
        <v>46.095868518000003</v>
      </c>
      <c r="AF38" s="26">
        <v>0.14192699218491636</v>
      </c>
      <c r="AH38" s="26">
        <v>7.8324891650566556E-3</v>
      </c>
      <c r="AI38" s="26">
        <v>4.7917428158668826E-2</v>
      </c>
      <c r="AJ38" s="26">
        <v>0.80232309049135819</v>
      </c>
    </row>
    <row r="39" spans="1:36">
      <c r="A39" s="31" t="s">
        <v>76</v>
      </c>
      <c r="B39" s="42">
        <v>61262</v>
      </c>
      <c r="C39" s="42">
        <v>11500.908688</v>
      </c>
      <c r="D39" s="42">
        <v>8214.9086879999995</v>
      </c>
      <c r="E39" s="42">
        <v>337</v>
      </c>
      <c r="F39" s="42">
        <v>2623</v>
      </c>
      <c r="G39" s="42">
        <v>270</v>
      </c>
      <c r="H39" s="42">
        <v>2307</v>
      </c>
      <c r="I39" s="42">
        <v>46</v>
      </c>
      <c r="J39" s="42">
        <v>199</v>
      </c>
      <c r="K39" s="42">
        <v>127</v>
      </c>
      <c r="L39" s="42">
        <v>49761.091312000004</v>
      </c>
      <c r="M39" s="44"/>
      <c r="N39" s="43">
        <v>1</v>
      </c>
      <c r="O39" s="43">
        <v>0.18773315738957264</v>
      </c>
      <c r="P39" s="43">
        <v>0.13409468655936796</v>
      </c>
      <c r="Q39" s="43">
        <v>5.5009630766217231E-3</v>
      </c>
      <c r="R39" s="43">
        <v>4.2816101335248602E-2</v>
      </c>
      <c r="S39" s="43">
        <v>4.4072997943260094E-3</v>
      </c>
      <c r="T39" s="43">
        <v>3.7657928242630014E-2</v>
      </c>
      <c r="U39" s="43">
        <v>7.5087329829257943E-4</v>
      </c>
      <c r="V39" s="43">
        <v>3.2483431817439848E-3</v>
      </c>
      <c r="W39" s="43">
        <v>2.0730632365903823E-3</v>
      </c>
      <c r="X39" s="43">
        <v>0.81226684261042736</v>
      </c>
      <c r="Z39" s="27">
        <v>8.2149086879999995</v>
      </c>
      <c r="AB39" s="27">
        <v>0.33700000000000002</v>
      </c>
      <c r="AC39" s="27">
        <v>2.9489999999999998</v>
      </c>
      <c r="AD39" s="27">
        <v>49.761091312000005</v>
      </c>
      <c r="AF39" s="26">
        <v>0.13409468655936796</v>
      </c>
      <c r="AH39" s="26">
        <v>5.5009630766217231E-3</v>
      </c>
      <c r="AI39" s="26">
        <v>4.8137507753582963E-2</v>
      </c>
      <c r="AJ39" s="26">
        <v>0.81226684261042736</v>
      </c>
    </row>
    <row r="40" spans="1:36">
      <c r="A40" s="31" t="s">
        <v>77</v>
      </c>
      <c r="B40" s="42">
        <v>70858</v>
      </c>
      <c r="C40" s="42">
        <v>12040.262501999998</v>
      </c>
      <c r="D40" s="42">
        <v>8473.2625019999978</v>
      </c>
      <c r="E40" s="42">
        <v>314</v>
      </c>
      <c r="F40" s="42">
        <v>2921</v>
      </c>
      <c r="G40" s="42">
        <v>298</v>
      </c>
      <c r="H40" s="42">
        <v>2568</v>
      </c>
      <c r="I40" s="42">
        <v>54</v>
      </c>
      <c r="J40" s="42">
        <v>127</v>
      </c>
      <c r="K40" s="42">
        <v>205</v>
      </c>
      <c r="L40" s="42">
        <v>58817.737498000002</v>
      </c>
      <c r="M40" s="44"/>
      <c r="N40" s="43">
        <v>1</v>
      </c>
      <c r="O40" s="43">
        <v>0.16992100400801599</v>
      </c>
      <c r="P40" s="43">
        <v>0.11958088715459084</v>
      </c>
      <c r="Q40" s="43">
        <v>4.4313980072821701E-3</v>
      </c>
      <c r="R40" s="43">
        <v>4.1223291653729996E-2</v>
      </c>
      <c r="S40" s="43">
        <v>4.2055942871658814E-3</v>
      </c>
      <c r="T40" s="43">
        <v>3.6241497078664371E-2</v>
      </c>
      <c r="U40" s="43">
        <v>7.6208755539247512E-4</v>
      </c>
      <c r="V40" s="43">
        <v>1.7923170284230433E-3</v>
      </c>
      <c r="W40" s="43">
        <v>2.8931101639899518E-3</v>
      </c>
      <c r="X40" s="43">
        <v>0.83007899599198398</v>
      </c>
      <c r="Z40" s="27">
        <v>8.4732625019999972</v>
      </c>
      <c r="AB40" s="27">
        <v>0.314</v>
      </c>
      <c r="AC40" s="27">
        <v>3.2530000000000001</v>
      </c>
      <c r="AD40" s="27">
        <v>58.817737498</v>
      </c>
      <c r="AF40" s="26">
        <v>0.11958088715459084</v>
      </c>
      <c r="AH40" s="26">
        <v>4.4313980072821701E-3</v>
      </c>
      <c r="AI40" s="26">
        <v>4.590871884614299E-2</v>
      </c>
      <c r="AJ40" s="26">
        <v>0.83007899599198398</v>
      </c>
    </row>
    <row r="41" spans="1:36">
      <c r="A41" s="31" t="s">
        <v>78</v>
      </c>
      <c r="B41" s="42">
        <v>80863</v>
      </c>
      <c r="C41" s="42">
        <v>12330.974944</v>
      </c>
      <c r="D41" s="42">
        <v>8420.9749439999996</v>
      </c>
      <c r="E41" s="42">
        <v>312</v>
      </c>
      <c r="F41" s="42">
        <v>3352</v>
      </c>
      <c r="G41" s="42">
        <v>302</v>
      </c>
      <c r="H41" s="42">
        <v>2688</v>
      </c>
      <c r="I41" s="42">
        <v>362</v>
      </c>
      <c r="J41" s="42">
        <v>38</v>
      </c>
      <c r="K41" s="42">
        <v>208</v>
      </c>
      <c r="L41" s="42">
        <v>68532.025055999999</v>
      </c>
      <c r="M41" s="44"/>
      <c r="N41" s="43">
        <v>1</v>
      </c>
      <c r="O41" s="43">
        <v>0.15249217743591012</v>
      </c>
      <c r="P41" s="43">
        <v>0.10413878960711326</v>
      </c>
      <c r="Q41" s="43">
        <v>3.8583777500216417E-3</v>
      </c>
      <c r="R41" s="43">
        <v>4.1452827622027379E-2</v>
      </c>
      <c r="S41" s="43">
        <v>3.7347117964953067E-3</v>
      </c>
      <c r="T41" s="43">
        <v>3.3241408307878757E-2</v>
      </c>
      <c r="U41" s="43">
        <v>4.4767075176533151E-3</v>
      </c>
      <c r="V41" s="43">
        <v>4.6993062340007171E-4</v>
      </c>
      <c r="W41" s="43">
        <v>2.5722518333477608E-3</v>
      </c>
      <c r="X41" s="43">
        <v>0.84750782256408985</v>
      </c>
      <c r="Z41" s="27">
        <v>8.4209749439999992</v>
      </c>
      <c r="AB41" s="27">
        <v>0.312</v>
      </c>
      <c r="AC41" s="27">
        <v>3.5979999999999999</v>
      </c>
      <c r="AD41" s="27">
        <v>68.532025055999995</v>
      </c>
      <c r="AF41" s="26">
        <v>0.10413878960711326</v>
      </c>
      <c r="AH41" s="26">
        <v>3.8583777500216417E-3</v>
      </c>
      <c r="AI41" s="26">
        <v>4.4495010078775217E-2</v>
      </c>
      <c r="AJ41" s="26">
        <v>0.84750782256408985</v>
      </c>
    </row>
    <row r="42" spans="1:36">
      <c r="A42" s="31" t="s">
        <v>79</v>
      </c>
      <c r="B42" s="42">
        <v>84747</v>
      </c>
      <c r="C42" s="42">
        <v>12793.394795</v>
      </c>
      <c r="D42" s="42">
        <v>9988.3947950000002</v>
      </c>
      <c r="E42" s="42">
        <v>416</v>
      </c>
      <c r="F42" s="42">
        <v>2135</v>
      </c>
      <c r="G42" s="42">
        <v>285</v>
      </c>
      <c r="H42" s="42">
        <v>1789</v>
      </c>
      <c r="I42" s="42">
        <v>61</v>
      </c>
      <c r="J42" s="42">
        <v>32</v>
      </c>
      <c r="K42" s="42">
        <v>222</v>
      </c>
      <c r="L42" s="42">
        <v>71953.605205</v>
      </c>
      <c r="M42" s="44"/>
      <c r="N42" s="43">
        <v>1</v>
      </c>
      <c r="O42" s="43">
        <v>0.15095985456712332</v>
      </c>
      <c r="P42" s="43">
        <v>0.11786133780546804</v>
      </c>
      <c r="Q42" s="43">
        <v>4.9087283325663445E-3</v>
      </c>
      <c r="R42" s="43">
        <v>2.5192632187570063E-2</v>
      </c>
      <c r="S42" s="43">
        <v>3.3629509009168467E-3</v>
      </c>
      <c r="T42" s="43">
        <v>2.1109891795579785E-2</v>
      </c>
      <c r="U42" s="43">
        <v>7.1978949107343038E-4</v>
      </c>
      <c r="V42" s="43">
        <v>3.7759448712048802E-4</v>
      </c>
      <c r="W42" s="43">
        <v>2.6195617543983856E-3</v>
      </c>
      <c r="X42" s="43">
        <v>0.84904014543287665</v>
      </c>
      <c r="Z42" s="27">
        <v>9.9883947949999996</v>
      </c>
      <c r="AB42" s="27">
        <v>0.41599999999999998</v>
      </c>
      <c r="AC42" s="27">
        <v>2.3889999999999998</v>
      </c>
      <c r="AD42" s="27">
        <v>71.953605205000002</v>
      </c>
      <c r="AF42" s="26">
        <v>0.11786133780546804</v>
      </c>
      <c r="AH42" s="26">
        <v>4.9087283325663445E-3</v>
      </c>
      <c r="AI42" s="26">
        <v>2.8189788429088938E-2</v>
      </c>
      <c r="AJ42" s="26">
        <v>0.84904014543287665</v>
      </c>
    </row>
    <row r="43" spans="1:36">
      <c r="A43" s="31" t="s">
        <v>80</v>
      </c>
      <c r="B43" s="42">
        <v>89609</v>
      </c>
      <c r="C43" s="42">
        <v>14814.294081999999</v>
      </c>
      <c r="D43" s="42">
        <v>11570.294081999999</v>
      </c>
      <c r="E43" s="42">
        <v>741</v>
      </c>
      <c r="F43" s="42">
        <v>2216</v>
      </c>
      <c r="G43" s="42">
        <v>310</v>
      </c>
      <c r="H43" s="42">
        <v>1843</v>
      </c>
      <c r="I43" s="42">
        <v>63</v>
      </c>
      <c r="J43" s="42">
        <v>38</v>
      </c>
      <c r="K43" s="42">
        <v>249</v>
      </c>
      <c r="L43" s="42">
        <v>74794.705918000007</v>
      </c>
      <c r="M43" s="44"/>
      <c r="N43" s="43">
        <v>1</v>
      </c>
      <c r="O43" s="43">
        <v>0.16532149763974599</v>
      </c>
      <c r="P43" s="43">
        <v>0.12911977683045228</v>
      </c>
      <c r="Q43" s="43">
        <v>8.2692586682141297E-3</v>
      </c>
      <c r="R43" s="43">
        <v>2.4729658851231462E-2</v>
      </c>
      <c r="S43" s="43">
        <v>3.459473936769744E-3</v>
      </c>
      <c r="T43" s="43">
        <v>2.0567130533763349E-2</v>
      </c>
      <c r="U43" s="43">
        <v>7.030543806983673E-4</v>
      </c>
      <c r="V43" s="43">
        <v>4.240645470879041E-4</v>
      </c>
      <c r="W43" s="43">
        <v>2.7787387427602138E-3</v>
      </c>
      <c r="X43" s="43">
        <v>0.83467850236025409</v>
      </c>
      <c r="Z43" s="27">
        <v>11.570294081999998</v>
      </c>
      <c r="AB43" s="27">
        <v>0.74099999999999999</v>
      </c>
      <c r="AC43" s="27">
        <v>2.5030000000000001</v>
      </c>
      <c r="AD43" s="27">
        <v>74.794705918000005</v>
      </c>
      <c r="AF43" s="26">
        <v>0.12911977683045228</v>
      </c>
      <c r="AH43" s="26">
        <v>8.2692586682141297E-3</v>
      </c>
      <c r="AI43" s="26">
        <v>2.793246214107958E-2</v>
      </c>
      <c r="AJ43" s="26">
        <v>0.83467850236025409</v>
      </c>
    </row>
    <row r="44" spans="1:36">
      <c r="A44" s="31" t="s">
        <v>81</v>
      </c>
      <c r="B44" s="42">
        <v>90102</v>
      </c>
      <c r="C44" s="42">
        <v>16250.680040000001</v>
      </c>
      <c r="D44" s="42">
        <v>12956.680040000001</v>
      </c>
      <c r="E44" s="42">
        <v>842</v>
      </c>
      <c r="F44" s="42">
        <v>2169</v>
      </c>
      <c r="G44" s="42">
        <v>315</v>
      </c>
      <c r="H44" s="42">
        <v>1774</v>
      </c>
      <c r="I44" s="42">
        <v>80</v>
      </c>
      <c r="J44" s="42">
        <v>31</v>
      </c>
      <c r="K44" s="42">
        <v>252</v>
      </c>
      <c r="L44" s="42">
        <v>73851.319959999993</v>
      </c>
      <c r="M44" s="44"/>
      <c r="N44" s="43">
        <v>1</v>
      </c>
      <c r="O44" s="43">
        <v>0.18035870502319595</v>
      </c>
      <c r="P44" s="43">
        <v>0.14380013806574771</v>
      </c>
      <c r="Q44" s="43">
        <v>9.3449645956804519E-3</v>
      </c>
      <c r="R44" s="43">
        <v>2.4072717586735033E-2</v>
      </c>
      <c r="S44" s="43">
        <v>3.4960378237996938E-3</v>
      </c>
      <c r="T44" s="43">
        <v>1.9688797141017959E-2</v>
      </c>
      <c r="U44" s="43">
        <v>8.878826219173825E-4</v>
      </c>
      <c r="V44" s="43">
        <v>3.4405451599298575E-4</v>
      </c>
      <c r="W44" s="43">
        <v>2.7968302590397551E-3</v>
      </c>
      <c r="X44" s="43">
        <v>0.81964129497680405</v>
      </c>
      <c r="Z44" s="27">
        <v>12.956680040000002</v>
      </c>
      <c r="AB44" s="27">
        <v>0.84199999999999997</v>
      </c>
      <c r="AC44" s="27">
        <v>2.452</v>
      </c>
      <c r="AD44" s="27">
        <v>73.851319959999998</v>
      </c>
      <c r="AF44" s="26">
        <v>0.14380013806574771</v>
      </c>
      <c r="AH44" s="26">
        <v>9.3449645956804519E-3</v>
      </c>
      <c r="AI44" s="26">
        <v>2.7213602361767772E-2</v>
      </c>
      <c r="AJ44" s="26">
        <v>0.81964129497680405</v>
      </c>
    </row>
    <row r="45" spans="1:36">
      <c r="A45" s="31" t="s">
        <v>82</v>
      </c>
      <c r="B45" s="42">
        <v>89807</v>
      </c>
      <c r="C45" s="42">
        <v>15221.268337</v>
      </c>
      <c r="D45" s="42">
        <v>12650.268337</v>
      </c>
      <c r="E45" s="42">
        <v>539</v>
      </c>
      <c r="F45" s="42">
        <v>1781</v>
      </c>
      <c r="G45" s="42">
        <v>315</v>
      </c>
      <c r="H45" s="42">
        <v>1335</v>
      </c>
      <c r="I45" s="42">
        <v>132</v>
      </c>
      <c r="J45" s="42">
        <v>32</v>
      </c>
      <c r="K45" s="42">
        <v>219</v>
      </c>
      <c r="L45" s="42">
        <v>74585.731662999999</v>
      </c>
      <c r="M45" s="37"/>
      <c r="N45" s="43">
        <v>1</v>
      </c>
      <c r="O45" s="43">
        <v>0.16948866276570868</v>
      </c>
      <c r="P45" s="43">
        <v>0.14086060481922344</v>
      </c>
      <c r="Q45" s="43">
        <v>6.0017593283374351E-3</v>
      </c>
      <c r="R45" s="43">
        <v>1.9831416259311636E-2</v>
      </c>
      <c r="S45" s="43">
        <v>3.5075216853920075E-3</v>
      </c>
      <c r="T45" s="43">
        <v>1.4865210952375651E-2</v>
      </c>
      <c r="U45" s="43">
        <v>1.4698186110214126E-3</v>
      </c>
      <c r="V45" s="43">
        <v>3.5631966327791823E-4</v>
      </c>
      <c r="W45" s="43">
        <v>2.4385626955582525E-3</v>
      </c>
      <c r="X45" s="43">
        <v>0.83051133723429127</v>
      </c>
      <c r="Z45" s="27">
        <v>12.650268337</v>
      </c>
      <c r="AB45" s="27">
        <v>0.53900000000000003</v>
      </c>
      <c r="AC45" s="27">
        <v>2.032</v>
      </c>
      <c r="AD45" s="27">
        <v>74.585731663000004</v>
      </c>
      <c r="AF45" s="26">
        <v>0.14086060481922344</v>
      </c>
      <c r="AH45" s="26">
        <v>6.0017593283374351E-3</v>
      </c>
      <c r="AI45" s="26">
        <v>2.2626298618147807E-2</v>
      </c>
      <c r="AJ45" s="26">
        <v>0.83051133723429127</v>
      </c>
    </row>
    <row r="46" spans="1:36">
      <c r="A46" s="31" t="s">
        <v>83</v>
      </c>
      <c r="B46" s="42">
        <v>89625.672000000006</v>
      </c>
      <c r="C46" s="42">
        <v>15873.675418999999</v>
      </c>
      <c r="D46" s="42">
        <v>12812.217419000001</v>
      </c>
      <c r="E46" s="42">
        <v>889.97799999999995</v>
      </c>
      <c r="F46" s="42">
        <v>1911.896</v>
      </c>
      <c r="G46" s="42">
        <v>308.52</v>
      </c>
      <c r="H46" s="42">
        <v>1331.2840000000001</v>
      </c>
      <c r="I46" s="42">
        <v>272.09199999999998</v>
      </c>
      <c r="J46" s="42">
        <v>31.344000000000001</v>
      </c>
      <c r="K46" s="42">
        <v>228.24</v>
      </c>
      <c r="L46" s="42">
        <v>73751.996581000014</v>
      </c>
      <c r="M46" s="37"/>
      <c r="N46" s="43">
        <v>1</v>
      </c>
      <c r="O46" s="43">
        <v>0.17711081060569339</v>
      </c>
      <c r="P46" s="43">
        <v>0.14295253952461298</v>
      </c>
      <c r="Q46" s="43">
        <v>9.9299450719878557E-3</v>
      </c>
      <c r="R46" s="43">
        <v>2.1332012997347456E-2</v>
      </c>
      <c r="S46" s="43">
        <v>3.4423172860561643E-3</v>
      </c>
      <c r="T46" s="43">
        <v>1.4853824471184997E-2</v>
      </c>
      <c r="U46" s="43">
        <v>3.0358712401062941E-3</v>
      </c>
      <c r="V46" s="43">
        <v>3.4972122719481531E-4</v>
      </c>
      <c r="W46" s="43">
        <v>2.5465917845503014E-3</v>
      </c>
      <c r="X46" s="43">
        <v>0.82288918939430666</v>
      </c>
      <c r="Z46" s="27">
        <v>12.812217419000001</v>
      </c>
      <c r="AB46" s="27">
        <v>0.88997799999999994</v>
      </c>
      <c r="AC46" s="27">
        <v>2.1714799999999999</v>
      </c>
      <c r="AD46" s="27">
        <v>73.751996581000014</v>
      </c>
      <c r="AF46" s="26">
        <v>0.14295253952461298</v>
      </c>
      <c r="AH46" s="26">
        <v>9.9299450719878557E-3</v>
      </c>
      <c r="AI46" s="26">
        <v>2.4228326009092572E-2</v>
      </c>
      <c r="AJ46" s="26">
        <v>0.82288918939430666</v>
      </c>
    </row>
    <row r="47" spans="1:36">
      <c r="A47" s="31" t="s">
        <v>84</v>
      </c>
      <c r="B47" s="42">
        <v>89589</v>
      </c>
      <c r="C47" s="42">
        <v>18406.643800999998</v>
      </c>
      <c r="D47" s="42">
        <v>15440.643801</v>
      </c>
      <c r="E47" s="42">
        <v>879</v>
      </c>
      <c r="F47" s="42">
        <v>1822</v>
      </c>
      <c r="G47" s="42">
        <v>333</v>
      </c>
      <c r="H47" s="42">
        <v>1147</v>
      </c>
      <c r="I47" s="42">
        <v>341</v>
      </c>
      <c r="J47" s="42">
        <v>48</v>
      </c>
      <c r="K47" s="42">
        <v>217</v>
      </c>
      <c r="L47" s="42">
        <v>71182.356199000002</v>
      </c>
      <c r="M47" s="37"/>
      <c r="N47" s="43">
        <v>1</v>
      </c>
      <c r="O47" s="43">
        <v>0.20545651587806538</v>
      </c>
      <c r="P47" s="43">
        <v>0.17234977286273984</v>
      </c>
      <c r="Q47" s="43">
        <v>9.811472390583666E-3</v>
      </c>
      <c r="R47" s="43">
        <v>2.0337318197546573E-2</v>
      </c>
      <c r="S47" s="43">
        <v>3.7169741820982489E-3</v>
      </c>
      <c r="T47" s="43">
        <v>1.2802911071671745E-2</v>
      </c>
      <c r="U47" s="43">
        <v>3.806270859145654E-3</v>
      </c>
      <c r="V47" s="43">
        <v>5.3578006228443219E-4</v>
      </c>
      <c r="W47" s="43">
        <v>2.4221723649108708E-3</v>
      </c>
      <c r="X47" s="43">
        <v>0.79454348412193465</v>
      </c>
      <c r="Z47" s="27">
        <v>15.440643801</v>
      </c>
      <c r="AB47" s="27">
        <v>0.879</v>
      </c>
      <c r="AC47" s="27">
        <v>2.0870000000000002</v>
      </c>
      <c r="AD47" s="27">
        <v>71.182356198999997</v>
      </c>
      <c r="AF47" s="26">
        <v>0.17234977286273984</v>
      </c>
      <c r="AH47" s="26">
        <v>9.811472390583666E-3</v>
      </c>
      <c r="AI47" s="26">
        <v>2.3295270624741876E-2</v>
      </c>
      <c r="AJ47" s="26">
        <v>0.79454348412193465</v>
      </c>
    </row>
    <row r="48" spans="1:36">
      <c r="A48" s="31" t="s">
        <v>85</v>
      </c>
      <c r="B48" s="42">
        <v>85310</v>
      </c>
      <c r="C48" s="42">
        <v>18864.532765</v>
      </c>
      <c r="D48" s="42">
        <v>15665.532765</v>
      </c>
      <c r="E48" s="42">
        <v>806</v>
      </c>
      <c r="F48" s="42">
        <v>2157</v>
      </c>
      <c r="G48" s="42">
        <v>337</v>
      </c>
      <c r="H48" s="42">
        <v>1192</v>
      </c>
      <c r="I48" s="42">
        <v>627</v>
      </c>
      <c r="J48" s="42">
        <v>12</v>
      </c>
      <c r="K48" s="42">
        <v>224</v>
      </c>
      <c r="L48" s="42">
        <v>66445.467235000004</v>
      </c>
      <c r="M48" s="37"/>
      <c r="N48" s="43">
        <v>1</v>
      </c>
      <c r="O48" s="43">
        <v>0.22112920835775407</v>
      </c>
      <c r="P48" s="43">
        <v>0.18363067360215685</v>
      </c>
      <c r="Q48" s="43">
        <v>9.4478959090376277E-3</v>
      </c>
      <c r="R48" s="43">
        <v>2.5284257414136677E-2</v>
      </c>
      <c r="S48" s="43">
        <v>3.9502989098581642E-3</v>
      </c>
      <c r="T48" s="43">
        <v>1.3972570624780214E-2</v>
      </c>
      <c r="U48" s="43">
        <v>7.3496659242761695E-3</v>
      </c>
      <c r="V48" s="43">
        <v>1.4066346266557262E-4</v>
      </c>
      <c r="W48" s="43">
        <v>2.6257179697573556E-3</v>
      </c>
      <c r="X48" s="43">
        <v>0.77887079164224593</v>
      </c>
      <c r="Z48" s="27">
        <v>15.665532765</v>
      </c>
      <c r="AB48" s="27">
        <v>0.80600000000000005</v>
      </c>
      <c r="AC48" s="27">
        <v>2.3929999999999998</v>
      </c>
      <c r="AD48" s="27">
        <v>66.44546723500001</v>
      </c>
      <c r="AF48" s="26">
        <v>0.18363067360215685</v>
      </c>
      <c r="AH48" s="26">
        <v>9.4478959090376277E-3</v>
      </c>
      <c r="AI48" s="26">
        <v>2.8050638846559603E-2</v>
      </c>
      <c r="AJ48" s="26">
        <v>0.77887079164224593</v>
      </c>
    </row>
    <row r="49" spans="1:36">
      <c r="A49" s="33" t="s">
        <v>86</v>
      </c>
      <c r="B49" s="42">
        <v>79651</v>
      </c>
      <c r="C49" s="42">
        <v>18755.161286000002</v>
      </c>
      <c r="D49" s="42">
        <v>17158.161286000002</v>
      </c>
      <c r="E49" s="42">
        <v>349</v>
      </c>
      <c r="F49" s="42">
        <v>1043</v>
      </c>
      <c r="G49" s="42">
        <v>445</v>
      </c>
      <c r="H49" s="42">
        <v>453</v>
      </c>
      <c r="I49" s="42">
        <v>146</v>
      </c>
      <c r="J49" s="42">
        <v>10</v>
      </c>
      <c r="K49" s="42">
        <v>195</v>
      </c>
      <c r="L49" s="42">
        <v>60895.838713999998</v>
      </c>
      <c r="M49" s="37"/>
      <c r="N49" s="43">
        <v>1</v>
      </c>
      <c r="O49" s="43">
        <v>0.23546673972705934</v>
      </c>
      <c r="P49" s="43">
        <v>0.2154167717417233</v>
      </c>
      <c r="Q49" s="43">
        <v>4.3816147945411861E-3</v>
      </c>
      <c r="R49" s="43">
        <v>1.3094625302883831E-2</v>
      </c>
      <c r="S49" s="43">
        <v>5.5868727322946352E-3</v>
      </c>
      <c r="T49" s="43">
        <v>5.6873108937740896E-3</v>
      </c>
      <c r="U49" s="43">
        <v>1.8329964470000376E-3</v>
      </c>
      <c r="V49" s="43">
        <v>1.2554770184931765E-4</v>
      </c>
      <c r="W49" s="43">
        <v>2.4481801860616942E-3</v>
      </c>
      <c r="X49" s="43">
        <v>0.76453326027294066</v>
      </c>
      <c r="Z49" s="27">
        <v>17.158161286000002</v>
      </c>
      <c r="AB49" s="27">
        <v>0.34899999999999998</v>
      </c>
      <c r="AC49" s="27">
        <v>1.248</v>
      </c>
      <c r="AD49" s="27">
        <v>60.895838714</v>
      </c>
      <c r="AF49" s="26">
        <v>0.2154167717417233</v>
      </c>
      <c r="AH49" s="26">
        <v>4.3816147945411861E-3</v>
      </c>
      <c r="AI49" s="26">
        <v>1.5668353190794845E-2</v>
      </c>
      <c r="AJ49" s="26">
        <v>0.76453326027294066</v>
      </c>
    </row>
    <row r="50" spans="1:36">
      <c r="A50" s="45" t="s">
        <v>136</v>
      </c>
      <c r="B50" s="42">
        <v>83131</v>
      </c>
      <c r="C50" s="42">
        <v>22447.10799</v>
      </c>
      <c r="D50" s="42">
        <v>20083.10799</v>
      </c>
      <c r="E50" s="42">
        <v>841</v>
      </c>
      <c r="F50" s="42">
        <v>1339</v>
      </c>
      <c r="G50" s="42">
        <v>501</v>
      </c>
      <c r="H50" s="42">
        <v>452</v>
      </c>
      <c r="I50" s="42">
        <v>386</v>
      </c>
      <c r="J50" s="42">
        <v>8</v>
      </c>
      <c r="K50" s="42">
        <v>176</v>
      </c>
      <c r="L50" s="42">
        <v>60683.892009999996</v>
      </c>
      <c r="M50" s="37"/>
      <c r="N50" s="43">
        <v>1</v>
      </c>
      <c r="O50" s="43">
        <v>0.27002090664132516</v>
      </c>
      <c r="P50" s="43">
        <v>0.24158386149571159</v>
      </c>
      <c r="Q50" s="43">
        <v>1.0116563015000421E-2</v>
      </c>
      <c r="R50" s="43">
        <v>1.6107108058365713E-2</v>
      </c>
      <c r="S50" s="43">
        <v>6.0266326641084554E-3</v>
      </c>
      <c r="T50" s="43">
        <v>5.437201525303437E-3</v>
      </c>
      <c r="U50" s="43">
        <v>4.6432738689538202E-3</v>
      </c>
      <c r="V50" s="43">
        <v>9.6233655315105076E-5</v>
      </c>
      <c r="W50" s="43">
        <v>2.1171404169323116E-3</v>
      </c>
      <c r="X50" s="43">
        <v>0.72997909335867484</v>
      </c>
      <c r="Z50" s="27">
        <v>20.083107990000002</v>
      </c>
      <c r="AB50" s="27">
        <v>0.84099999999999997</v>
      </c>
      <c r="AC50" s="27">
        <v>1.5229999999999999</v>
      </c>
      <c r="AD50" s="27">
        <v>60.683892009999994</v>
      </c>
      <c r="AF50" s="26">
        <v>0.24158386149571159</v>
      </c>
      <c r="AH50" s="26">
        <v>1.0116563015000421E-2</v>
      </c>
      <c r="AI50" s="26">
        <v>1.832048213061313E-2</v>
      </c>
      <c r="AJ50" s="26">
        <v>0.72997909335867484</v>
      </c>
    </row>
    <row r="51" spans="1:36">
      <c r="A51" s="33" t="s">
        <v>237</v>
      </c>
      <c r="B51" s="42">
        <v>88506</v>
      </c>
      <c r="C51" s="42">
        <v>24211</v>
      </c>
      <c r="D51" s="42">
        <v>21285</v>
      </c>
      <c r="E51" s="42">
        <v>1558</v>
      </c>
      <c r="F51" s="42">
        <v>1179</v>
      </c>
      <c r="G51" s="42">
        <v>313</v>
      </c>
      <c r="H51" s="42">
        <v>447</v>
      </c>
      <c r="I51" s="42">
        <v>419</v>
      </c>
      <c r="J51" s="42">
        <v>5</v>
      </c>
      <c r="K51" s="42">
        <v>184</v>
      </c>
      <c r="L51" s="42">
        <v>64295</v>
      </c>
      <c r="M51" s="37"/>
      <c r="N51" s="43">
        <v>1</v>
      </c>
      <c r="O51" s="43">
        <v>0.27355207556549838</v>
      </c>
      <c r="P51" s="43">
        <v>0.24049217002237136</v>
      </c>
      <c r="Q51" s="43">
        <v>1.7603326328158544E-2</v>
      </c>
      <c r="R51" s="43">
        <v>1.3321130770795201E-2</v>
      </c>
      <c r="S51" s="43">
        <v>3.5364834022552144E-3</v>
      </c>
      <c r="T51" s="43">
        <v>5.0505050505050509E-3</v>
      </c>
      <c r="U51" s="43">
        <v>4.7341423180349354E-3</v>
      </c>
      <c r="V51" s="43">
        <v>5.649334508394911E-5</v>
      </c>
      <c r="W51" s="43">
        <v>2.0789550990893274E-3</v>
      </c>
      <c r="X51" s="43">
        <v>0.72644792443450157</v>
      </c>
      <c r="Z51" s="27">
        <v>21.285</v>
      </c>
      <c r="AB51" s="27">
        <v>1.5580000000000001</v>
      </c>
      <c r="AC51" s="27">
        <v>1.3680000000000001</v>
      </c>
      <c r="AD51" s="27">
        <v>64.295000000000002</v>
      </c>
      <c r="AF51" s="26">
        <v>0.24049217002237136</v>
      </c>
      <c r="AH51" s="26">
        <v>1.7603326328158544E-2</v>
      </c>
      <c r="AI51" s="26">
        <v>1.5456579214968477E-2</v>
      </c>
      <c r="AJ51" s="26">
        <v>0.72644792443450157</v>
      </c>
    </row>
    <row r="52" spans="1:36">
      <c r="A52" s="45" t="s">
        <v>238</v>
      </c>
      <c r="B52" s="42">
        <v>87853</v>
      </c>
      <c r="C52" s="42">
        <v>24387</v>
      </c>
      <c r="D52" s="42">
        <v>21784</v>
      </c>
      <c r="E52" s="42">
        <v>1706</v>
      </c>
      <c r="F52" s="42">
        <v>710</v>
      </c>
      <c r="G52" s="42">
        <v>288</v>
      </c>
      <c r="H52" s="42">
        <v>12</v>
      </c>
      <c r="I52" s="42">
        <v>410</v>
      </c>
      <c r="J52" s="42">
        <v>5</v>
      </c>
      <c r="K52" s="42">
        <v>183</v>
      </c>
      <c r="L52" s="42">
        <v>63466</v>
      </c>
      <c r="M52" s="37"/>
      <c r="N52" s="43">
        <v>1</v>
      </c>
      <c r="O52" s="43">
        <v>0.27758869930452007</v>
      </c>
      <c r="P52" s="43">
        <v>0.24795965988640115</v>
      </c>
      <c r="Q52" s="43">
        <v>1.9418801862201632E-2</v>
      </c>
      <c r="R52" s="43">
        <v>8.0816819004473385E-3</v>
      </c>
      <c r="S52" s="43">
        <v>3.2782033624349765E-3</v>
      </c>
      <c r="T52" s="43">
        <v>1.3659180676812402E-4</v>
      </c>
      <c r="U52" s="43">
        <v>4.6668867312442373E-3</v>
      </c>
      <c r="V52" s="43">
        <v>5.691325282005168E-5</v>
      </c>
      <c r="W52" s="43">
        <v>2.0830250532138913E-3</v>
      </c>
      <c r="X52" s="43">
        <v>0.72241130069547999</v>
      </c>
      <c r="Z52" s="27">
        <v>21.783999999999999</v>
      </c>
      <c r="AB52" s="27">
        <v>1.706</v>
      </c>
      <c r="AC52" s="27">
        <v>0.89800000000000002</v>
      </c>
      <c r="AD52" s="27">
        <v>63.466000000000001</v>
      </c>
      <c r="AF52" s="26">
        <v>0.24795965988640115</v>
      </c>
      <c r="AH52" s="26">
        <v>1.9418801862201632E-2</v>
      </c>
      <c r="AI52" s="26">
        <v>1.0221620206481281E-2</v>
      </c>
      <c r="AJ52" s="26">
        <v>0.72241130069547999</v>
      </c>
    </row>
    <row r="53" spans="1:36" s="77" customFormat="1">
      <c r="A53" s="45" t="s">
        <v>250</v>
      </c>
      <c r="B53" s="42">
        <v>120083</v>
      </c>
      <c r="C53" s="42">
        <v>51600</v>
      </c>
      <c r="D53" s="42">
        <v>49126</v>
      </c>
      <c r="E53" s="42">
        <v>2271</v>
      </c>
      <c r="F53" s="42">
        <v>0</v>
      </c>
      <c r="G53" s="42">
        <v>0</v>
      </c>
      <c r="H53" s="42">
        <v>0</v>
      </c>
      <c r="I53" s="42">
        <v>0</v>
      </c>
      <c r="J53" s="42">
        <v>0</v>
      </c>
      <c r="K53" s="42">
        <v>203</v>
      </c>
      <c r="L53" s="42">
        <v>68483</v>
      </c>
      <c r="M53" s="37"/>
      <c r="N53" s="43">
        <v>1</v>
      </c>
      <c r="O53" s="43">
        <v>0.42970278890434116</v>
      </c>
      <c r="P53" s="43">
        <v>0.40910037224253226</v>
      </c>
      <c r="Q53" s="43">
        <v>1.891191925584804E-2</v>
      </c>
      <c r="R53" s="43">
        <v>0</v>
      </c>
      <c r="S53" s="43">
        <v>0</v>
      </c>
      <c r="T53" s="43">
        <v>0</v>
      </c>
      <c r="U53" s="43">
        <v>0</v>
      </c>
      <c r="V53" s="43">
        <v>0</v>
      </c>
      <c r="W53" s="43">
        <v>1.6904974059608771E-3</v>
      </c>
      <c r="X53" s="43">
        <v>0.57029721109565878</v>
      </c>
      <c r="Y53" s="24"/>
      <c r="Z53" s="27">
        <v>49.125999999999998</v>
      </c>
      <c r="AA53" s="24"/>
      <c r="AB53" s="27">
        <v>2.2709999999999999</v>
      </c>
      <c r="AC53" s="27">
        <v>0.20300000000000001</v>
      </c>
      <c r="AD53" s="27">
        <v>68.483000000000004</v>
      </c>
      <c r="AE53" s="24"/>
      <c r="AF53" s="26">
        <v>0.40910037224253226</v>
      </c>
      <c r="AG53" s="24"/>
      <c r="AH53" s="26">
        <v>1.891191925584804E-2</v>
      </c>
      <c r="AI53" s="26">
        <v>1.6904974059608771E-3</v>
      </c>
      <c r="AJ53" s="26">
        <v>0.57029721109565878</v>
      </c>
    </row>
    <row r="54" spans="1:36" s="77" customFormat="1">
      <c r="A54" s="45" t="s">
        <v>251</v>
      </c>
      <c r="B54" s="42">
        <v>115465</v>
      </c>
      <c r="C54" s="42">
        <v>52270</v>
      </c>
      <c r="D54" s="42">
        <v>49797</v>
      </c>
      <c r="E54" s="42">
        <v>2274</v>
      </c>
      <c r="F54" s="42">
        <v>0</v>
      </c>
      <c r="G54" s="42">
        <v>0</v>
      </c>
      <c r="H54" s="42">
        <v>0</v>
      </c>
      <c r="I54" s="42">
        <v>0</v>
      </c>
      <c r="J54" s="42">
        <v>0</v>
      </c>
      <c r="K54" s="42">
        <v>198</v>
      </c>
      <c r="L54" s="42">
        <v>63195</v>
      </c>
      <c r="M54" s="37"/>
      <c r="N54" s="43">
        <v>1</v>
      </c>
      <c r="O54" s="43">
        <v>0.4526912917334257</v>
      </c>
      <c r="P54" s="43">
        <v>0.43127354609621965</v>
      </c>
      <c r="Q54" s="43">
        <v>1.9694279651842551E-2</v>
      </c>
      <c r="R54" s="43">
        <v>0</v>
      </c>
      <c r="S54" s="43">
        <v>0</v>
      </c>
      <c r="T54" s="43">
        <v>0</v>
      </c>
      <c r="U54" s="43">
        <v>0</v>
      </c>
      <c r="V54" s="43">
        <v>0</v>
      </c>
      <c r="W54" s="43">
        <v>1.714805352271251E-3</v>
      </c>
      <c r="X54" s="43">
        <v>0.5473087082665743</v>
      </c>
      <c r="Y54" s="24"/>
      <c r="Z54" s="27">
        <v>49.796999999999997</v>
      </c>
      <c r="AA54" s="24"/>
      <c r="AB54" s="27">
        <v>2.274</v>
      </c>
      <c r="AC54" s="27">
        <v>0.19800000000000001</v>
      </c>
      <c r="AD54" s="27">
        <v>63.195</v>
      </c>
      <c r="AE54" s="24"/>
      <c r="AF54" s="26">
        <v>0.43127354609621965</v>
      </c>
      <c r="AG54" s="24"/>
      <c r="AH54" s="26">
        <v>1.9694279651842551E-2</v>
      </c>
      <c r="AI54" s="26">
        <v>1.714805352271251E-3</v>
      </c>
      <c r="AJ54" s="26">
        <v>0.5473087082665743</v>
      </c>
    </row>
    <row r="55" spans="1:36" s="77" customFormat="1">
      <c r="A55" s="45" t="s">
        <v>252</v>
      </c>
      <c r="B55" s="42">
        <v>114854</v>
      </c>
      <c r="C55" s="42">
        <v>52615</v>
      </c>
      <c r="D55" s="42">
        <v>50078</v>
      </c>
      <c r="E55" s="42">
        <v>2302</v>
      </c>
      <c r="F55" s="42">
        <v>0</v>
      </c>
      <c r="G55" s="42">
        <v>0</v>
      </c>
      <c r="H55" s="42">
        <v>0</v>
      </c>
      <c r="I55" s="42">
        <v>0</v>
      </c>
      <c r="J55" s="42">
        <v>0</v>
      </c>
      <c r="K55" s="42">
        <v>236</v>
      </c>
      <c r="L55" s="42">
        <v>62239</v>
      </c>
      <c r="M55" s="37"/>
      <c r="N55" s="43">
        <v>1</v>
      </c>
      <c r="O55" s="43">
        <v>0.4581033311856792</v>
      </c>
      <c r="P55" s="43">
        <v>0.4360144183049785</v>
      </c>
      <c r="Q55" s="43">
        <v>2.0042836993052048E-2</v>
      </c>
      <c r="R55" s="43">
        <v>0</v>
      </c>
      <c r="S55" s="43">
        <v>0</v>
      </c>
      <c r="T55" s="43">
        <v>0</v>
      </c>
      <c r="U55" s="43">
        <v>0</v>
      </c>
      <c r="V55" s="43">
        <v>0</v>
      </c>
      <c r="W55" s="43">
        <v>2.0547825935535551E-3</v>
      </c>
      <c r="X55" s="43">
        <v>0.54189666881432075</v>
      </c>
      <c r="Y55" s="24"/>
      <c r="Z55" s="27">
        <v>50.078000000000003</v>
      </c>
      <c r="AA55" s="24"/>
      <c r="AB55" s="27">
        <v>2.302</v>
      </c>
      <c r="AC55" s="27">
        <v>0.23599999999999999</v>
      </c>
      <c r="AD55" s="27">
        <v>62.238999999999997</v>
      </c>
      <c r="AE55" s="24"/>
      <c r="AF55" s="26">
        <v>0.4360144183049785</v>
      </c>
      <c r="AG55" s="24"/>
      <c r="AH55" s="26">
        <v>2.0042836993052048E-2</v>
      </c>
      <c r="AI55" s="26">
        <v>2.0547825935535551E-3</v>
      </c>
      <c r="AJ55" s="26">
        <v>0.54189666881432075</v>
      </c>
    </row>
    <row r="56" spans="1:36">
      <c r="A56" s="45" t="s">
        <v>253</v>
      </c>
      <c r="B56" s="42">
        <v>111007</v>
      </c>
      <c r="C56" s="42">
        <v>54144</v>
      </c>
      <c r="D56" s="42">
        <v>50057</v>
      </c>
      <c r="E56" s="42">
        <v>1275</v>
      </c>
      <c r="F56" s="42">
        <v>2502</v>
      </c>
      <c r="G56" s="42">
        <v>745</v>
      </c>
      <c r="H56" s="42">
        <v>907</v>
      </c>
      <c r="I56" s="42">
        <v>850</v>
      </c>
      <c r="J56" s="42">
        <v>6</v>
      </c>
      <c r="K56" s="42">
        <v>303</v>
      </c>
      <c r="L56" s="42">
        <v>56863</v>
      </c>
      <c r="M56" s="37"/>
      <c r="N56" s="43">
        <v>1</v>
      </c>
      <c r="O56" s="43">
        <v>0.48775302458403524</v>
      </c>
      <c r="P56" s="43">
        <v>0.45093552658841335</v>
      </c>
      <c r="Q56" s="43">
        <v>1.1485762159143117E-2</v>
      </c>
      <c r="R56" s="43">
        <v>2.2539119154647905E-2</v>
      </c>
      <c r="S56" s="43">
        <v>6.7112884773032335E-3</v>
      </c>
      <c r="T56" s="43">
        <v>8.1706559045825935E-3</v>
      </c>
      <c r="U56" s="43">
        <v>7.6571747727620784E-3</v>
      </c>
      <c r="V56" s="43">
        <v>5.4050645454791136E-5</v>
      </c>
      <c r="W56" s="43">
        <v>2.7295575954669527E-3</v>
      </c>
      <c r="X56" s="43">
        <v>0.51224697541596476</v>
      </c>
      <c r="Z56" s="27">
        <v>50.057000000000002</v>
      </c>
      <c r="AB56" s="27">
        <v>1.2749999999999999</v>
      </c>
      <c r="AC56" s="27">
        <v>2.8109999999999999</v>
      </c>
      <c r="AD56" s="27">
        <v>56.863</v>
      </c>
      <c r="AF56" s="26">
        <v>0.45093552658841335</v>
      </c>
      <c r="AH56" s="26">
        <v>1.1485762159143117E-2</v>
      </c>
      <c r="AI56" s="26">
        <v>2.532272739556965E-2</v>
      </c>
      <c r="AJ56" s="26">
        <v>0.51224697541596476</v>
      </c>
    </row>
    <row r="57" spans="1:36">
      <c r="A57" s="45" t="s">
        <v>254</v>
      </c>
      <c r="B57" s="42">
        <v>112898</v>
      </c>
      <c r="C57" s="42">
        <v>53773</v>
      </c>
      <c r="D57" s="42">
        <v>49004</v>
      </c>
      <c r="E57" s="42">
        <v>1642</v>
      </c>
      <c r="F57" s="42">
        <v>2758</v>
      </c>
      <c r="G57" s="42">
        <v>770</v>
      </c>
      <c r="H57" s="42">
        <v>894</v>
      </c>
      <c r="I57" s="42">
        <v>1095</v>
      </c>
      <c r="J57" s="42">
        <v>6</v>
      </c>
      <c r="K57" s="42">
        <v>362</v>
      </c>
      <c r="L57" s="42">
        <v>59124</v>
      </c>
      <c r="M57" s="37"/>
      <c r="N57" s="43">
        <v>1</v>
      </c>
      <c r="O57" s="43">
        <v>0.47629718861273007</v>
      </c>
      <c r="P57" s="43">
        <v>0.43405551914117169</v>
      </c>
      <c r="Q57" s="43">
        <v>1.4544101755566972E-2</v>
      </c>
      <c r="R57" s="43">
        <v>2.4429130719764745E-2</v>
      </c>
      <c r="S57" s="43">
        <v>6.8203156831830505E-3</v>
      </c>
      <c r="T57" s="43">
        <v>7.9186522347605807E-3</v>
      </c>
      <c r="U57" s="43">
        <v>9.6990203546564163E-3</v>
      </c>
      <c r="V57" s="43">
        <v>5.3145317011815975E-5</v>
      </c>
      <c r="W57" s="43">
        <v>3.2064341263795637E-3</v>
      </c>
      <c r="X57" s="43">
        <v>0.52369395383443462</v>
      </c>
      <c r="Z57" s="27">
        <v>49.003999999999998</v>
      </c>
      <c r="AB57" s="27">
        <v>1.6419999999999999</v>
      </c>
      <c r="AC57" s="27">
        <v>3.1259999999999999</v>
      </c>
      <c r="AD57" s="27">
        <v>59.124000000000002</v>
      </c>
      <c r="AF57" s="26">
        <v>0.43405551914117169</v>
      </c>
      <c r="AH57" s="26">
        <v>1.4544101755566972E-2</v>
      </c>
      <c r="AI57" s="26">
        <v>2.7688710163156126E-2</v>
      </c>
      <c r="AJ57" s="26">
        <v>0.52369395383443462</v>
      </c>
    </row>
    <row r="58" spans="1:36">
      <c r="A58" s="45" t="s">
        <v>255</v>
      </c>
      <c r="B58" s="42">
        <v>113207</v>
      </c>
      <c r="C58" s="42">
        <v>54065</v>
      </c>
      <c r="D58" s="42">
        <v>49346</v>
      </c>
      <c r="E58" s="42">
        <v>1490</v>
      </c>
      <c r="F58" s="42">
        <v>2863</v>
      </c>
      <c r="G58" s="42">
        <v>763</v>
      </c>
      <c r="H58" s="42">
        <v>861</v>
      </c>
      <c r="I58" s="42">
        <v>1239</v>
      </c>
      <c r="J58" s="42">
        <v>6</v>
      </c>
      <c r="K58" s="42">
        <v>358</v>
      </c>
      <c r="L58" s="42">
        <v>59142</v>
      </c>
      <c r="M58" s="37"/>
      <c r="N58" s="43">
        <v>1</v>
      </c>
      <c r="O58" s="43">
        <v>0.47757647495296229</v>
      </c>
      <c r="P58" s="43">
        <v>0.43589177347690516</v>
      </c>
      <c r="Q58" s="43">
        <v>1.3161730281696362E-2</v>
      </c>
      <c r="R58" s="43">
        <v>2.5289955568118579E-2</v>
      </c>
      <c r="S58" s="43">
        <v>6.7398659093518953E-3</v>
      </c>
      <c r="T58" s="43">
        <v>7.6055367600943403E-3</v>
      </c>
      <c r="U58" s="43">
        <v>1.0944552898672343E-2</v>
      </c>
      <c r="V58" s="43">
        <v>5.3000256167904815E-5</v>
      </c>
      <c r="W58" s="43">
        <v>3.1623486180183203E-3</v>
      </c>
      <c r="X58" s="43">
        <v>0.52242352504703771</v>
      </c>
      <c r="Z58" s="27">
        <v>49.345999999999997</v>
      </c>
      <c r="AB58" s="27">
        <v>1.49</v>
      </c>
      <c r="AC58" s="27">
        <v>3.2269999999999999</v>
      </c>
      <c r="AD58" s="27">
        <v>59.142000000000003</v>
      </c>
      <c r="AF58" s="26">
        <v>0.43589177347690516</v>
      </c>
      <c r="AH58" s="26">
        <v>1.3161730281696362E-2</v>
      </c>
      <c r="AI58" s="26">
        <v>2.8505304442304803E-2</v>
      </c>
      <c r="AJ58" s="26">
        <v>0.52242352504703771</v>
      </c>
    </row>
    <row r="59" spans="1:36">
      <c r="A59" s="45" t="s">
        <v>259</v>
      </c>
      <c r="B59" s="42">
        <v>112132</v>
      </c>
      <c r="C59" s="42">
        <v>52996</v>
      </c>
      <c r="D59" s="42">
        <v>48650</v>
      </c>
      <c r="E59" s="42">
        <v>1386</v>
      </c>
      <c r="F59" s="42">
        <v>2617</v>
      </c>
      <c r="G59" s="42">
        <v>869</v>
      </c>
      <c r="H59" s="42">
        <v>737</v>
      </c>
      <c r="I59" s="42">
        <v>1011</v>
      </c>
      <c r="J59" s="42">
        <v>5</v>
      </c>
      <c r="K59" s="42">
        <v>338</v>
      </c>
      <c r="L59" s="42">
        <v>59136</v>
      </c>
      <c r="M59" s="37"/>
      <c r="N59" s="43">
        <v>1</v>
      </c>
      <c r="O59" s="43">
        <v>0.47262155316947885</v>
      </c>
      <c r="P59" s="43">
        <v>0.43386366068562054</v>
      </c>
      <c r="Q59" s="43">
        <v>1.236043234759034E-2</v>
      </c>
      <c r="R59" s="43">
        <v>2.3338565262369351E-2</v>
      </c>
      <c r="S59" s="43">
        <v>7.7497948846002923E-3</v>
      </c>
      <c r="T59" s="43">
        <v>6.572610851496451E-3</v>
      </c>
      <c r="U59" s="43">
        <v>9.0161595262726081E-3</v>
      </c>
      <c r="V59" s="43">
        <v>4.4590304284236437E-5</v>
      </c>
      <c r="W59" s="43">
        <v>3.0143045696143832E-3</v>
      </c>
      <c r="X59" s="43">
        <v>0.52737844683052115</v>
      </c>
      <c r="Z59" s="27">
        <v>48.65</v>
      </c>
      <c r="AB59" s="27">
        <v>1.3859999999999999</v>
      </c>
      <c r="AC59" s="27">
        <v>2.96</v>
      </c>
      <c r="AD59" s="27">
        <v>59.136000000000003</v>
      </c>
      <c r="AF59" s="26">
        <v>0.43386366068562054</v>
      </c>
      <c r="AH59" s="26">
        <v>1.236043234759034E-2</v>
      </c>
      <c r="AI59" s="26">
        <v>2.639746013626797E-2</v>
      </c>
      <c r="AJ59" s="26">
        <v>0.52737844683052115</v>
      </c>
    </row>
    <row r="60" spans="1:36">
      <c r="A60" s="45" t="s">
        <v>261</v>
      </c>
      <c r="B60" s="42">
        <v>116339</v>
      </c>
      <c r="C60" s="42">
        <v>52276</v>
      </c>
      <c r="D60" s="42">
        <v>47590</v>
      </c>
      <c r="E60" s="42">
        <v>1632</v>
      </c>
      <c r="F60" s="42">
        <v>2702</v>
      </c>
      <c r="G60" s="42">
        <v>951</v>
      </c>
      <c r="H60" s="42">
        <v>799</v>
      </c>
      <c r="I60" s="42">
        <v>952</v>
      </c>
      <c r="J60" s="42">
        <v>7</v>
      </c>
      <c r="K60" s="42">
        <v>345</v>
      </c>
      <c r="L60" s="42">
        <v>64063</v>
      </c>
      <c r="M60" s="37"/>
      <c r="N60" s="43">
        <v>1</v>
      </c>
      <c r="O60" s="43">
        <v>0.4493420091284952</v>
      </c>
      <c r="P60" s="43">
        <v>0.40906316884277844</v>
      </c>
      <c r="Q60" s="43">
        <v>1.4027969984270108E-2</v>
      </c>
      <c r="R60" s="43">
        <v>2.3225229716604061E-2</v>
      </c>
      <c r="S60" s="43">
        <v>8.1743869209809257E-3</v>
      </c>
      <c r="T60" s="43">
        <v>6.8678603047989065E-3</v>
      </c>
      <c r="U60" s="43">
        <v>8.1829824908242286E-3</v>
      </c>
      <c r="V60" s="43">
        <v>6.0168988903119335E-5</v>
      </c>
      <c r="W60" s="43">
        <v>2.9654715959394526E-3</v>
      </c>
      <c r="X60" s="43">
        <v>0.5506579908715048</v>
      </c>
      <c r="Z60" s="27">
        <v>47.59</v>
      </c>
      <c r="AB60" s="27">
        <v>1.6319999999999999</v>
      </c>
      <c r="AC60" s="27">
        <v>3.0539999999999998</v>
      </c>
      <c r="AD60" s="27">
        <v>64.063000000000002</v>
      </c>
      <c r="AF60" s="26">
        <v>0.40906316884277844</v>
      </c>
      <c r="AH60" s="26">
        <v>1.4027969984270108E-2</v>
      </c>
      <c r="AI60" s="26">
        <v>2.6250870301446631E-2</v>
      </c>
      <c r="AJ60" s="26">
        <v>0.5506579908715048</v>
      </c>
    </row>
    <row r="61" spans="1:36">
      <c r="A61" s="45" t="s">
        <v>266</v>
      </c>
      <c r="B61" s="42">
        <v>123169</v>
      </c>
      <c r="C61" s="42">
        <v>48886.556359458198</v>
      </c>
      <c r="D61" s="42">
        <v>44521</v>
      </c>
      <c r="E61" s="42">
        <v>1012</v>
      </c>
      <c r="F61" s="42">
        <v>2957.6333594581929</v>
      </c>
      <c r="G61" s="42">
        <v>1007</v>
      </c>
      <c r="H61" s="42">
        <v>864</v>
      </c>
      <c r="I61" s="42">
        <v>1086.6333594581931</v>
      </c>
      <c r="J61" s="42">
        <v>7</v>
      </c>
      <c r="K61" s="42">
        <v>388.923</v>
      </c>
      <c r="L61" s="42">
        <v>74282.443640541809</v>
      </c>
      <c r="M61" s="37"/>
      <c r="N61" s="43">
        <v>1</v>
      </c>
      <c r="O61" s="43">
        <v>0.3969063348688241</v>
      </c>
      <c r="P61" s="43">
        <v>0.36146270571328826</v>
      </c>
      <c r="Q61" s="43">
        <v>8.216353140806534E-3</v>
      </c>
      <c r="R61" s="43">
        <v>2.4012806464761369E-2</v>
      </c>
      <c r="S61" s="43">
        <v>8.1757585106642088E-3</v>
      </c>
      <c r="T61" s="43">
        <v>7.0147520885937209E-3</v>
      </c>
      <c r="U61" s="43">
        <v>8.8222958655034388E-3</v>
      </c>
      <c r="V61" s="43">
        <v>5.6832482199254681E-5</v>
      </c>
      <c r="W61" s="43">
        <v>3.1576370677686757E-3</v>
      </c>
      <c r="X61" s="43">
        <v>0.6030936651311759</v>
      </c>
      <c r="Z61" s="27">
        <v>44.521000000000001</v>
      </c>
      <c r="AB61" s="27">
        <v>1.012</v>
      </c>
      <c r="AC61" s="27">
        <v>3.3535563594581927</v>
      </c>
      <c r="AD61" s="27">
        <v>74.282443640541814</v>
      </c>
      <c r="AF61" s="26">
        <v>0.36146270571328826</v>
      </c>
      <c r="AH61" s="26">
        <v>8.216353140806534E-3</v>
      </c>
      <c r="AI61" s="26">
        <v>2.7227276014729303E-2</v>
      </c>
      <c r="AJ61" s="26">
        <v>0.6030936651311759</v>
      </c>
    </row>
    <row r="62" spans="1:36">
      <c r="A62" s="45" t="s">
        <v>273</v>
      </c>
      <c r="B62" s="42">
        <v>124382</v>
      </c>
      <c r="C62" s="42">
        <v>48623.326157563992</v>
      </c>
      <c r="D62" s="42">
        <v>44686</v>
      </c>
      <c r="E62" s="42">
        <v>745</v>
      </c>
      <c r="F62" s="42">
        <v>2825.6331575639892</v>
      </c>
      <c r="G62" s="42">
        <v>919</v>
      </c>
      <c r="H62" s="42">
        <v>828</v>
      </c>
      <c r="I62" s="42">
        <v>1078.6331575639892</v>
      </c>
      <c r="J62" s="42">
        <v>7</v>
      </c>
      <c r="K62" s="42">
        <v>359.69299999999998</v>
      </c>
      <c r="L62" s="42">
        <v>75758.673842436008</v>
      </c>
      <c r="M62" s="37"/>
      <c r="N62" s="43">
        <v>1</v>
      </c>
      <c r="O62" s="43">
        <v>0.39091931435066163</v>
      </c>
      <c r="P62" s="43">
        <v>0.35926420221575467</v>
      </c>
      <c r="Q62" s="43">
        <v>5.9896126449164666E-3</v>
      </c>
      <c r="R62" s="43">
        <v>2.2717379987168475E-2</v>
      </c>
      <c r="S62" s="43">
        <v>7.3885288868164208E-3</v>
      </c>
      <c r="T62" s="43">
        <v>6.6569117717997783E-3</v>
      </c>
      <c r="U62" s="43">
        <v>8.6719393285522757E-3</v>
      </c>
      <c r="V62" s="43">
        <v>5.6278239616664793E-5</v>
      </c>
      <c r="W62" s="43">
        <v>2.891841263205287E-3</v>
      </c>
      <c r="X62" s="43">
        <v>0.60908068564933837</v>
      </c>
      <c r="Z62" s="27">
        <v>44.686</v>
      </c>
      <c r="AB62" s="27">
        <v>0.745</v>
      </c>
      <c r="AC62" s="27">
        <v>3.192326157563989</v>
      </c>
      <c r="AD62" s="27">
        <v>75.758673842436011</v>
      </c>
      <c r="AF62" s="26">
        <v>0.35926420221575467</v>
      </c>
      <c r="AH62" s="26">
        <v>5.9896126449164666E-3</v>
      </c>
      <c r="AI62" s="26">
        <v>2.5665499489990425E-2</v>
      </c>
      <c r="AJ62" s="26">
        <v>0.60908068564933837</v>
      </c>
    </row>
    <row r="63" spans="1:36">
      <c r="A63" s="45" t="s">
        <v>274</v>
      </c>
      <c r="B63" s="42">
        <v>124937</v>
      </c>
      <c r="C63" s="42">
        <v>49853</v>
      </c>
      <c r="D63" s="42">
        <v>45981</v>
      </c>
      <c r="E63" s="42">
        <v>711</v>
      </c>
      <c r="F63" s="42">
        <v>2816</v>
      </c>
      <c r="G63" s="42">
        <v>929</v>
      </c>
      <c r="H63" s="42">
        <v>724</v>
      </c>
      <c r="I63" s="42">
        <v>1162</v>
      </c>
      <c r="J63" s="42">
        <v>7</v>
      </c>
      <c r="K63" s="42">
        <v>339</v>
      </c>
      <c r="L63" s="42">
        <v>75084</v>
      </c>
      <c r="M63" s="37"/>
      <c r="N63" s="43">
        <v>1</v>
      </c>
      <c r="O63" s="43">
        <v>0.39902510865476198</v>
      </c>
      <c r="P63" s="43">
        <v>0.36803348887839471</v>
      </c>
      <c r="Q63" s="43">
        <v>5.6908681975715763E-3</v>
      </c>
      <c r="R63" s="43">
        <v>2.2539359837358029E-2</v>
      </c>
      <c r="S63" s="43">
        <v>7.4357476167988667E-3</v>
      </c>
      <c r="T63" s="43">
        <v>5.7949206400025616E-3</v>
      </c>
      <c r="U63" s="43">
        <v>9.3006875465234482E-3</v>
      </c>
      <c r="V63" s="43">
        <v>5.6028238232068966E-5</v>
      </c>
      <c r="W63" s="43">
        <v>2.7133675372387682E-3</v>
      </c>
      <c r="X63" s="43">
        <v>0.60097489134523796</v>
      </c>
      <c r="Z63" s="27">
        <v>45.981000000000002</v>
      </c>
      <c r="AB63" s="27">
        <v>0.71099999999999997</v>
      </c>
      <c r="AC63" s="27">
        <v>3.1619999999999999</v>
      </c>
      <c r="AD63" s="27">
        <v>75.084000000000003</v>
      </c>
      <c r="AF63" s="26">
        <v>0.36803348887839471</v>
      </c>
      <c r="AH63" s="26">
        <v>5.6908681975715763E-3</v>
      </c>
      <c r="AI63" s="26">
        <v>2.5308755612828866E-2</v>
      </c>
      <c r="AJ63" s="26">
        <v>0.60097489134523796</v>
      </c>
    </row>
    <row r="64" spans="1:36">
      <c r="A64" s="45" t="s">
        <v>275</v>
      </c>
      <c r="B64" s="42">
        <v>125086</v>
      </c>
      <c r="C64" s="42">
        <v>50846</v>
      </c>
      <c r="D64" s="42">
        <v>46949</v>
      </c>
      <c r="E64" s="42">
        <v>787</v>
      </c>
      <c r="F64" s="42">
        <v>2773</v>
      </c>
      <c r="G64" s="42">
        <v>928</v>
      </c>
      <c r="H64" s="42">
        <v>725</v>
      </c>
      <c r="I64" s="42">
        <v>1120</v>
      </c>
      <c r="J64" s="42">
        <v>7</v>
      </c>
      <c r="K64" s="42">
        <v>330</v>
      </c>
      <c r="L64" s="42">
        <v>74240</v>
      </c>
      <c r="M64" s="37"/>
      <c r="N64" s="43">
        <v>1</v>
      </c>
      <c r="O64" s="43">
        <v>0.40648833602481493</v>
      </c>
      <c r="P64" s="43">
        <v>0.3753337703659882</v>
      </c>
      <c r="Q64" s="43">
        <v>6.291671330124874E-3</v>
      </c>
      <c r="R64" s="43">
        <v>2.2168747901443808E-2</v>
      </c>
      <c r="S64" s="43">
        <v>7.4188957996898135E-3</v>
      </c>
      <c r="T64" s="43">
        <v>5.7960123435076664E-3</v>
      </c>
      <c r="U64" s="43">
        <v>8.9538397582463267E-3</v>
      </c>
      <c r="V64" s="43">
        <v>5.5961498489039538E-5</v>
      </c>
      <c r="W64" s="43">
        <v>2.638184928769007E-3</v>
      </c>
      <c r="X64" s="43">
        <v>0.59351166397518507</v>
      </c>
      <c r="Z64" s="27">
        <v>46.948999999999998</v>
      </c>
      <c r="AB64" s="27">
        <v>0.78700000000000003</v>
      </c>
      <c r="AC64" s="27">
        <v>3.11</v>
      </c>
      <c r="AD64" s="27">
        <v>74.239999999999995</v>
      </c>
      <c r="AF64" s="26">
        <v>0.3753337703659882</v>
      </c>
      <c r="AH64" s="26">
        <v>6.291671330124874E-3</v>
      </c>
      <c r="AI64" s="26">
        <v>2.4862894328701854E-2</v>
      </c>
      <c r="AJ64" s="26">
        <v>0.59351166397518507</v>
      </c>
    </row>
    <row r="65" spans="1:36" s="112" customFormat="1">
      <c r="A65" s="115" t="s">
        <v>281</v>
      </c>
      <c r="B65" s="42">
        <v>127298</v>
      </c>
      <c r="C65" s="42">
        <v>51628</v>
      </c>
      <c r="D65" s="42">
        <v>47658</v>
      </c>
      <c r="E65" s="42">
        <v>772</v>
      </c>
      <c r="F65" s="42">
        <v>2862</v>
      </c>
      <c r="G65" s="42">
        <v>947</v>
      </c>
      <c r="H65" s="42">
        <v>606</v>
      </c>
      <c r="I65" s="42">
        <v>1309</v>
      </c>
      <c r="J65" s="42">
        <v>6</v>
      </c>
      <c r="K65" s="42">
        <v>330</v>
      </c>
      <c r="L65" s="42">
        <v>75670</v>
      </c>
      <c r="M65" s="116"/>
      <c r="N65" s="117">
        <v>1</v>
      </c>
      <c r="O65" s="117">
        <v>0.40556803720404089</v>
      </c>
      <c r="P65" s="117">
        <v>0.37438137284167861</v>
      </c>
      <c r="Q65" s="117">
        <v>6.0645100472906093E-3</v>
      </c>
      <c r="R65" s="117">
        <v>2.2482678439567E-2</v>
      </c>
      <c r="S65" s="117">
        <v>7.4392370657826515E-3</v>
      </c>
      <c r="T65" s="117">
        <v>4.7604832754638724E-3</v>
      </c>
      <c r="U65" s="117">
        <v>1.0282958098320477E-2</v>
      </c>
      <c r="V65" s="117">
        <v>4.713349777687002E-5</v>
      </c>
      <c r="W65" s="117">
        <v>2.5923423777278513E-3</v>
      </c>
      <c r="X65" s="117">
        <v>0.59443196279595911</v>
      </c>
      <c r="Z65" s="118">
        <v>47.658000000000001</v>
      </c>
      <c r="AB65" s="118">
        <v>0.77200000000000002</v>
      </c>
      <c r="AC65" s="118">
        <v>3.198</v>
      </c>
      <c r="AD65" s="118">
        <v>75.67</v>
      </c>
      <c r="AF65" s="113">
        <v>0.37438137284167861</v>
      </c>
      <c r="AH65" s="113">
        <v>6.0645100472906093E-3</v>
      </c>
      <c r="AI65" s="113">
        <v>2.5122154315071719E-2</v>
      </c>
      <c r="AJ65" s="113">
        <v>0.59443196279595911</v>
      </c>
    </row>
    <row r="66" spans="1:36" s="112" customFormat="1">
      <c r="A66" s="110" t="s">
        <v>285</v>
      </c>
      <c r="B66" s="42">
        <v>120916</v>
      </c>
      <c r="C66" s="42">
        <v>52492</v>
      </c>
      <c r="D66" s="42">
        <v>48490</v>
      </c>
      <c r="E66" s="42">
        <v>635</v>
      </c>
      <c r="F66" s="42">
        <v>3070</v>
      </c>
      <c r="G66" s="42">
        <v>835</v>
      </c>
      <c r="H66" s="42">
        <v>598</v>
      </c>
      <c r="I66" s="42">
        <v>1637</v>
      </c>
      <c r="J66" s="42">
        <v>5</v>
      </c>
      <c r="K66" s="42">
        <v>291</v>
      </c>
      <c r="L66" s="42">
        <v>68424</v>
      </c>
      <c r="M66" s="116"/>
      <c r="N66" s="117">
        <v>1</v>
      </c>
      <c r="O66" s="117">
        <v>0.43411955407059444</v>
      </c>
      <c r="P66" s="117">
        <v>0.40102219722782756</v>
      </c>
      <c r="Q66" s="117">
        <v>5.2515796089847499E-3</v>
      </c>
      <c r="R66" s="117">
        <v>2.5389526613516823E-2</v>
      </c>
      <c r="S66" s="117">
        <v>6.9056204307122301E-3</v>
      </c>
      <c r="T66" s="117">
        <v>4.9455820569651657E-3</v>
      </c>
      <c r="U66" s="117">
        <v>1.3538324125839427E-2</v>
      </c>
      <c r="V66" s="117">
        <v>4.1351020543187009E-5</v>
      </c>
      <c r="W66" s="117">
        <v>2.4066293956134838E-3</v>
      </c>
      <c r="X66" s="117">
        <v>0.56588044592940556</v>
      </c>
      <c r="Z66" s="118">
        <v>48.49</v>
      </c>
      <c r="AA66" s="118"/>
      <c r="AB66" s="118">
        <v>0.63500000000000001</v>
      </c>
      <c r="AC66" s="118">
        <v>3.3660000000000001</v>
      </c>
      <c r="AD66" s="118">
        <v>68.424000000000007</v>
      </c>
      <c r="AF66" s="113">
        <v>0.40102219722782756</v>
      </c>
      <c r="AH66" s="113">
        <v>5.2515796089847499E-3</v>
      </c>
      <c r="AI66" s="113">
        <v>2.7837507029673494E-2</v>
      </c>
      <c r="AJ66" s="113">
        <v>0.56588044592940556</v>
      </c>
    </row>
    <row r="67" spans="1:36">
      <c r="A67" s="45"/>
    </row>
    <row r="68" spans="1:36">
      <c r="A68" s="45"/>
    </row>
    <row r="69" spans="1:36">
      <c r="A69" s="45"/>
    </row>
    <row r="70" spans="1:36">
      <c r="A70" s="45"/>
    </row>
    <row r="71" spans="1:36">
      <c r="A71" s="45"/>
    </row>
    <row r="72" spans="1:36">
      <c r="A72" s="45"/>
    </row>
    <row r="73" spans="1:36">
      <c r="A73" s="45"/>
    </row>
    <row r="74" spans="1:36">
      <c r="A74" s="45"/>
    </row>
    <row r="75" spans="1:36">
      <c r="A75" s="45"/>
    </row>
    <row r="76" spans="1:36">
      <c r="A76" s="45"/>
    </row>
  </sheetData>
  <mergeCells count="22">
    <mergeCell ref="AF5:AJ5"/>
    <mergeCell ref="V5:V6"/>
    <mergeCell ref="W5:W6"/>
    <mergeCell ref="F5:F6"/>
    <mergeCell ref="G5:I5"/>
    <mergeCell ref="Z5:AD5"/>
    <mergeCell ref="J5:J6"/>
    <mergeCell ref="K5:K6"/>
    <mergeCell ref="P5:P6"/>
    <mergeCell ref="Q5:Q6"/>
    <mergeCell ref="B1:L1"/>
    <mergeCell ref="N1:X1"/>
    <mergeCell ref="B2:B6"/>
    <mergeCell ref="N2:N6"/>
    <mergeCell ref="C3:C6"/>
    <mergeCell ref="L3:L6"/>
    <mergeCell ref="O3:O6"/>
    <mergeCell ref="X3:X6"/>
    <mergeCell ref="D5:D6"/>
    <mergeCell ref="E5:E6"/>
    <mergeCell ref="R5:R6"/>
    <mergeCell ref="S5:U5"/>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98"/>
  <sheetViews>
    <sheetView workbookViewId="0">
      <pane xSplit="1" ySplit="6" topLeftCell="L61" activePane="bottomRight" state="frozen"/>
      <selection sqref="A1:H1048576"/>
      <selection pane="topRight" sqref="A1:H1048576"/>
      <selection pane="bottomLeft" sqref="A1:H1048576"/>
      <selection pane="bottomRight" activeCell="M75" sqref="M75"/>
    </sheetView>
  </sheetViews>
  <sheetFormatPr defaultColWidth="10.83203125" defaultRowHeight="13"/>
  <cols>
    <col min="1" max="1" width="11.5" style="24" bestFit="1" customWidth="1"/>
    <col min="2" max="16384" width="10.83203125" style="24"/>
  </cols>
  <sheetData>
    <row r="1" spans="1:28">
      <c r="A1" s="65"/>
      <c r="B1" s="178" t="s">
        <v>10</v>
      </c>
      <c r="C1" s="178"/>
      <c r="D1" s="178"/>
      <c r="E1" s="178"/>
      <c r="F1" s="178"/>
      <c r="G1" s="178"/>
      <c r="H1" s="178"/>
      <c r="J1" s="178" t="s">
        <v>11</v>
      </c>
      <c r="K1" s="178"/>
      <c r="L1" s="178"/>
      <c r="M1" s="178"/>
      <c r="N1" s="178"/>
      <c r="O1" s="178"/>
      <c r="P1" s="178"/>
    </row>
    <row r="2" spans="1:28">
      <c r="A2" s="75"/>
      <c r="B2" s="180" t="s">
        <v>92</v>
      </c>
      <c r="J2" s="180" t="s">
        <v>92</v>
      </c>
    </row>
    <row r="3" spans="1:28">
      <c r="B3" s="180"/>
      <c r="C3" s="175" t="s">
        <v>91</v>
      </c>
      <c r="H3" s="175" t="s">
        <v>130</v>
      </c>
      <c r="J3" s="180"/>
      <c r="K3" s="175" t="s">
        <v>91</v>
      </c>
      <c r="P3" s="175" t="s">
        <v>130</v>
      </c>
    </row>
    <row r="4" spans="1:28" ht="12.75" customHeight="1">
      <c r="B4" s="180"/>
      <c r="C4" s="176"/>
      <c r="D4" s="244" t="s">
        <v>20</v>
      </c>
      <c r="E4" s="244" t="s">
        <v>21</v>
      </c>
      <c r="F4" s="244" t="s">
        <v>93</v>
      </c>
      <c r="G4" s="244" t="s">
        <v>135</v>
      </c>
      <c r="H4" s="176"/>
      <c r="J4" s="180"/>
      <c r="K4" s="176"/>
      <c r="L4" s="244" t="s">
        <v>20</v>
      </c>
      <c r="M4" s="244" t="s">
        <v>21</v>
      </c>
      <c r="N4" s="244" t="s">
        <v>93</v>
      </c>
      <c r="O4" s="246" t="s">
        <v>135</v>
      </c>
      <c r="P4" s="176"/>
    </row>
    <row r="5" spans="1:28">
      <c r="B5" s="180"/>
      <c r="C5" s="176"/>
      <c r="D5" s="245"/>
      <c r="E5" s="245"/>
      <c r="F5" s="245"/>
      <c r="G5" s="245"/>
      <c r="H5" s="176"/>
      <c r="J5" s="180"/>
      <c r="K5" s="176"/>
      <c r="L5" s="245"/>
      <c r="M5" s="245"/>
      <c r="N5" s="245"/>
      <c r="O5" s="247"/>
      <c r="P5" s="176"/>
      <c r="R5" s="167" t="s">
        <v>235</v>
      </c>
      <c r="S5" s="167"/>
      <c r="T5" s="167"/>
      <c r="U5" s="167"/>
      <c r="V5" s="167"/>
      <c r="X5" s="167" t="s">
        <v>236</v>
      </c>
      <c r="Y5" s="167"/>
      <c r="Z5" s="167"/>
      <c r="AA5" s="167"/>
      <c r="AB5" s="167"/>
    </row>
    <row r="6" spans="1:28" ht="49" customHeight="1">
      <c r="B6" s="180"/>
      <c r="C6" s="176"/>
      <c r="D6" s="245"/>
      <c r="E6" s="245"/>
      <c r="F6" s="245"/>
      <c r="G6" s="245"/>
      <c r="H6" s="176"/>
      <c r="J6" s="180"/>
      <c r="K6" s="176"/>
      <c r="L6" s="245"/>
      <c r="M6" s="245"/>
      <c r="N6" s="245"/>
      <c r="O6" s="247"/>
      <c r="P6" s="176"/>
      <c r="R6" s="25" t="s">
        <v>231</v>
      </c>
      <c r="S6" s="25" t="s">
        <v>20</v>
      </c>
      <c r="T6" s="25" t="s">
        <v>232</v>
      </c>
      <c r="U6" s="25" t="s">
        <v>233</v>
      </c>
      <c r="V6" s="25" t="s">
        <v>234</v>
      </c>
      <c r="X6" s="25" t="s">
        <v>231</v>
      </c>
      <c r="Y6" s="25" t="s">
        <v>20</v>
      </c>
      <c r="Z6" s="25" t="s">
        <v>232</v>
      </c>
      <c r="AA6" s="25" t="s">
        <v>233</v>
      </c>
      <c r="AB6" s="25" t="s">
        <v>234</v>
      </c>
    </row>
    <row r="7" spans="1:28">
      <c r="A7" s="31" t="s">
        <v>123</v>
      </c>
      <c r="B7" s="32">
        <v>1059727.8999999999</v>
      </c>
      <c r="C7" s="32">
        <v>840104.29999999993</v>
      </c>
      <c r="D7" s="24">
        <v>92332.4</v>
      </c>
      <c r="E7" s="24">
        <v>177897.8</v>
      </c>
      <c r="F7" s="24">
        <v>138977.9</v>
      </c>
      <c r="G7" s="24">
        <v>430896.2</v>
      </c>
      <c r="H7" s="24">
        <v>219623.6</v>
      </c>
      <c r="I7" s="32"/>
      <c r="J7" s="26">
        <v>1</v>
      </c>
      <c r="K7" s="26">
        <v>0.79275472505725286</v>
      </c>
      <c r="L7" s="26">
        <v>8.7128403432616991E-2</v>
      </c>
      <c r="M7" s="26">
        <v>0.16787120542924275</v>
      </c>
      <c r="N7" s="26">
        <v>0.13114489106118657</v>
      </c>
      <c r="O7" s="26">
        <v>0.40661022513420669</v>
      </c>
      <c r="P7" s="26">
        <v>0.20724527494274711</v>
      </c>
      <c r="R7" s="29">
        <v>177.89779999999999</v>
      </c>
      <c r="S7" s="29">
        <v>92.332399999999993</v>
      </c>
      <c r="T7" s="29"/>
      <c r="U7" s="29">
        <v>569.8741</v>
      </c>
      <c r="V7" s="29">
        <v>219.62360000000001</v>
      </c>
      <c r="X7" s="26">
        <v>0.16787120542924275</v>
      </c>
      <c r="Y7" s="26">
        <v>8.7128403432616991E-2</v>
      </c>
      <c r="AA7" s="26">
        <v>0.53775511619539329</v>
      </c>
      <c r="AB7" s="26">
        <v>0.20724527494274711</v>
      </c>
    </row>
    <row r="8" spans="1:28">
      <c r="A8" s="31" t="s">
        <v>124</v>
      </c>
      <c r="B8" s="32">
        <v>1065201.9000000001</v>
      </c>
      <c r="C8" s="32">
        <v>825975.20000000007</v>
      </c>
      <c r="D8" s="24">
        <v>87694.399999999994</v>
      </c>
      <c r="E8" s="24">
        <v>164252</v>
      </c>
      <c r="F8" s="24">
        <v>151149.1</v>
      </c>
      <c r="G8" s="24">
        <v>422879.7</v>
      </c>
      <c r="H8" s="24">
        <v>239226.7</v>
      </c>
      <c r="I8" s="32"/>
      <c r="J8" s="26">
        <v>1</v>
      </c>
      <c r="K8" s="26">
        <v>0.77541656656827218</v>
      </c>
      <c r="L8" s="26">
        <v>8.2326552365330916E-2</v>
      </c>
      <c r="M8" s="26">
        <v>0.15419799758149133</v>
      </c>
      <c r="N8" s="26">
        <v>0.14189713705918097</v>
      </c>
      <c r="O8" s="26">
        <v>0.39699487956226887</v>
      </c>
      <c r="P8" s="26">
        <v>0.22458343343172782</v>
      </c>
      <c r="R8" s="29">
        <v>164.25200000000001</v>
      </c>
      <c r="S8" s="29">
        <v>87.694399999999987</v>
      </c>
      <c r="T8" s="29"/>
      <c r="U8" s="29">
        <v>574.02880000000005</v>
      </c>
      <c r="V8" s="29">
        <v>239.22670000000002</v>
      </c>
      <c r="X8" s="26">
        <v>0.15419799758149133</v>
      </c>
      <c r="Y8" s="26">
        <v>8.2326552365330916E-2</v>
      </c>
      <c r="AA8" s="26">
        <v>0.53889201662144981</v>
      </c>
      <c r="AB8" s="26">
        <v>0.22458343343172782</v>
      </c>
    </row>
    <row r="9" spans="1:28">
      <c r="A9" s="31" t="s">
        <v>125</v>
      </c>
      <c r="B9" s="32">
        <v>1072303.7999999998</v>
      </c>
      <c r="C9" s="32">
        <v>820895.89999999991</v>
      </c>
      <c r="D9" s="24">
        <v>80522</v>
      </c>
      <c r="E9" s="24">
        <v>160155.29999999999</v>
      </c>
      <c r="F9" s="24">
        <v>166420.29999999999</v>
      </c>
      <c r="G9" s="24">
        <v>413798.3</v>
      </c>
      <c r="H9" s="24">
        <v>251407.9</v>
      </c>
      <c r="I9" s="32"/>
      <c r="J9" s="26">
        <v>1</v>
      </c>
      <c r="K9" s="26">
        <v>0.76554414896226242</v>
      </c>
      <c r="L9" s="26">
        <v>7.509252508477543E-2</v>
      </c>
      <c r="M9" s="26">
        <v>0.14935627384701985</v>
      </c>
      <c r="N9" s="26">
        <v>0.15519883450939931</v>
      </c>
      <c r="O9" s="26">
        <v>0.38589651552106785</v>
      </c>
      <c r="P9" s="26">
        <v>0.23445585103773767</v>
      </c>
      <c r="R9" s="29">
        <v>160.15529999999998</v>
      </c>
      <c r="S9" s="29">
        <v>80.522000000000006</v>
      </c>
      <c r="T9" s="29"/>
      <c r="U9" s="29">
        <v>580.21859999999992</v>
      </c>
      <c r="V9" s="29">
        <v>251.40789999999998</v>
      </c>
      <c r="X9" s="26">
        <v>0.14935627384701985</v>
      </c>
      <c r="Y9" s="26">
        <v>7.509252508477543E-2</v>
      </c>
      <c r="AA9" s="26">
        <v>0.54109535003046716</v>
      </c>
      <c r="AB9" s="26">
        <v>0.23445585103773767</v>
      </c>
    </row>
    <row r="10" spans="1:28">
      <c r="A10" s="31" t="s">
        <v>29</v>
      </c>
      <c r="B10" s="32">
        <v>1062530</v>
      </c>
      <c r="C10" s="32">
        <v>808419.79999999993</v>
      </c>
      <c r="D10" s="24">
        <v>78516</v>
      </c>
      <c r="E10" s="24">
        <v>155559.1</v>
      </c>
      <c r="F10" s="24">
        <v>181014.7</v>
      </c>
      <c r="G10" s="24">
        <v>393330</v>
      </c>
      <c r="H10" s="24">
        <v>254110.2</v>
      </c>
      <c r="I10" s="32"/>
      <c r="J10" s="26">
        <v>1</v>
      </c>
      <c r="K10" s="26">
        <v>0.76084421145755876</v>
      </c>
      <c r="L10" s="26">
        <v>7.3895325308461879E-2</v>
      </c>
      <c r="M10" s="26">
        <v>0.14640443093371483</v>
      </c>
      <c r="N10" s="26">
        <v>0.1703619662503647</v>
      </c>
      <c r="O10" s="26">
        <v>0.37018248896501743</v>
      </c>
      <c r="P10" s="26">
        <v>0.23915578854244116</v>
      </c>
      <c r="R10" s="29">
        <v>155.5591</v>
      </c>
      <c r="S10" s="29">
        <v>78.516000000000005</v>
      </c>
      <c r="T10" s="29"/>
      <c r="U10" s="29">
        <v>574.34469999999999</v>
      </c>
      <c r="V10" s="29">
        <v>254.11020000000002</v>
      </c>
      <c r="X10" s="26">
        <v>0.14640443093371483</v>
      </c>
      <c r="Y10" s="26">
        <v>7.3895325308461879E-2</v>
      </c>
      <c r="AA10" s="26">
        <v>0.54054445521538219</v>
      </c>
      <c r="AB10" s="26">
        <v>0.23915578854244116</v>
      </c>
    </row>
    <row r="11" spans="1:28">
      <c r="A11" s="31" t="s">
        <v>30</v>
      </c>
      <c r="B11" s="32">
        <v>1072269.8</v>
      </c>
      <c r="C11" s="32">
        <v>800555.8</v>
      </c>
      <c r="D11" s="24">
        <v>72646.3</v>
      </c>
      <c r="E11" s="24">
        <v>155985.5</v>
      </c>
      <c r="F11" s="24">
        <v>203721.8</v>
      </c>
      <c r="G11" s="24">
        <v>368202.2</v>
      </c>
      <c r="H11" s="24">
        <v>271714</v>
      </c>
      <c r="I11" s="32"/>
      <c r="J11" s="26">
        <v>1</v>
      </c>
      <c r="K11" s="26">
        <v>0.74659922344171215</v>
      </c>
      <c r="L11" s="26">
        <v>6.7750019631253253E-2</v>
      </c>
      <c r="M11" s="26">
        <v>0.14547224961478911</v>
      </c>
      <c r="N11" s="26">
        <v>0.18999117572834745</v>
      </c>
      <c r="O11" s="26">
        <v>0.34338577846732232</v>
      </c>
      <c r="P11" s="26">
        <v>0.25340077655828785</v>
      </c>
      <c r="R11" s="29">
        <v>155.9855</v>
      </c>
      <c r="S11" s="29">
        <v>72.646299999999997</v>
      </c>
      <c r="T11" s="29"/>
      <c r="U11" s="29">
        <v>571.92399999999998</v>
      </c>
      <c r="V11" s="29">
        <v>271.714</v>
      </c>
      <c r="X11" s="26">
        <v>0.14547224961478911</v>
      </c>
      <c r="Y11" s="26">
        <v>6.7750019631253253E-2</v>
      </c>
      <c r="AA11" s="26">
        <v>0.53337695419566977</v>
      </c>
      <c r="AB11" s="26">
        <v>0.25340077655828785</v>
      </c>
    </row>
    <row r="12" spans="1:28">
      <c r="A12" s="31" t="s">
        <v>31</v>
      </c>
      <c r="B12" s="32">
        <v>1087532.8999999999</v>
      </c>
      <c r="C12" s="32">
        <v>779959.1</v>
      </c>
      <c r="D12" s="24">
        <v>68518.3</v>
      </c>
      <c r="E12" s="24">
        <v>156564.1</v>
      </c>
      <c r="F12" s="24">
        <v>195465.8</v>
      </c>
      <c r="G12" s="24">
        <v>359410.9</v>
      </c>
      <c r="H12" s="24">
        <v>307573.8</v>
      </c>
      <c r="I12" s="32"/>
      <c r="J12" s="26">
        <v>1</v>
      </c>
      <c r="K12" s="26">
        <v>0.7171820732963573</v>
      </c>
      <c r="L12" s="26">
        <v>6.3003427298613232E-2</v>
      </c>
      <c r="M12" s="26">
        <v>0.14396263322240643</v>
      </c>
      <c r="N12" s="26">
        <v>0.17973322922000798</v>
      </c>
      <c r="O12" s="26">
        <v>0.33048278355532973</v>
      </c>
      <c r="P12" s="26">
        <v>0.28281792670364275</v>
      </c>
      <c r="R12" s="29">
        <v>156.5641</v>
      </c>
      <c r="S12" s="29">
        <v>68.518299999999996</v>
      </c>
      <c r="T12" s="29"/>
      <c r="U12" s="29">
        <v>554.87669999999991</v>
      </c>
      <c r="V12" s="29">
        <v>307.57380000000001</v>
      </c>
      <c r="X12" s="26">
        <v>0.14396263322240643</v>
      </c>
      <c r="Y12" s="26">
        <v>6.3003427298613232E-2</v>
      </c>
      <c r="AA12" s="26">
        <v>0.51021601277533768</v>
      </c>
      <c r="AB12" s="26">
        <v>0.28281792670364275</v>
      </c>
    </row>
    <row r="13" spans="1:28">
      <c r="A13" s="31" t="s">
        <v>32</v>
      </c>
      <c r="B13" s="32">
        <v>1093599</v>
      </c>
      <c r="C13" s="32">
        <v>778934.29999999993</v>
      </c>
      <c r="D13" s="24">
        <v>55471.7</v>
      </c>
      <c r="E13" s="24">
        <v>156851.9</v>
      </c>
      <c r="F13" s="24">
        <v>232632</v>
      </c>
      <c r="G13" s="24">
        <v>333978.7</v>
      </c>
      <c r="H13" s="24">
        <v>314664.7</v>
      </c>
      <c r="I13" s="32"/>
      <c r="J13" s="26">
        <v>1</v>
      </c>
      <c r="K13" s="26">
        <v>0.71226683638152555</v>
      </c>
      <c r="L13" s="26">
        <v>5.0723985665678185E-2</v>
      </c>
      <c r="M13" s="26">
        <v>0.1434272525852712</v>
      </c>
      <c r="N13" s="26">
        <v>0.21272148200574434</v>
      </c>
      <c r="O13" s="26">
        <v>0.30539411612483186</v>
      </c>
      <c r="P13" s="26">
        <v>0.2877331636184744</v>
      </c>
      <c r="R13" s="29">
        <v>156.8519</v>
      </c>
      <c r="S13" s="29">
        <v>55.471699999999998</v>
      </c>
      <c r="T13" s="29"/>
      <c r="U13" s="29">
        <v>566.61069999999995</v>
      </c>
      <c r="V13" s="29">
        <v>314.66470000000004</v>
      </c>
      <c r="X13" s="26">
        <v>0.1434272525852712</v>
      </c>
      <c r="Y13" s="26">
        <v>5.0723985665678185E-2</v>
      </c>
      <c r="AA13" s="26">
        <v>0.51811559813057617</v>
      </c>
      <c r="AB13" s="26">
        <v>0.2877331636184744</v>
      </c>
    </row>
    <row r="14" spans="1:28">
      <c r="A14" s="31" t="s">
        <v>33</v>
      </c>
      <c r="B14" s="32">
        <v>1083283.5999999999</v>
      </c>
      <c r="C14" s="32">
        <v>757258.59999999986</v>
      </c>
      <c r="D14" s="24">
        <v>62175.199999999997</v>
      </c>
      <c r="E14" s="24">
        <v>152854.70000000001</v>
      </c>
      <c r="F14" s="24">
        <v>247942.39999999999</v>
      </c>
      <c r="G14" s="24">
        <v>294286.3</v>
      </c>
      <c r="H14" s="24">
        <v>326025</v>
      </c>
      <c r="I14" s="32"/>
      <c r="J14" s="26">
        <v>1</v>
      </c>
      <c r="K14" s="26">
        <v>0.69904002977613611</v>
      </c>
      <c r="L14" s="26">
        <v>5.7395127185531108E-2</v>
      </c>
      <c r="M14" s="26">
        <v>0.1411031238726406</v>
      </c>
      <c r="N14" s="26">
        <v>0.22888041506397774</v>
      </c>
      <c r="O14" s="26">
        <v>0.27166136365398685</v>
      </c>
      <c r="P14" s="26">
        <v>0.30095997022386384</v>
      </c>
      <c r="R14" s="29">
        <v>152.85470000000001</v>
      </c>
      <c r="S14" s="29">
        <v>62.175199999999997</v>
      </c>
      <c r="T14" s="29"/>
      <c r="U14" s="29">
        <v>542.2287</v>
      </c>
      <c r="V14" s="29">
        <v>326.02499999999998</v>
      </c>
      <c r="X14" s="26">
        <v>0.1411031238726406</v>
      </c>
      <c r="Y14" s="26">
        <v>5.7395127185531108E-2</v>
      </c>
      <c r="AA14" s="26">
        <v>0.50054177871796457</v>
      </c>
      <c r="AB14" s="26">
        <v>0.30095997022386384</v>
      </c>
    </row>
    <row r="15" spans="1:28">
      <c r="A15" s="31" t="s">
        <v>34</v>
      </c>
      <c r="B15" s="32">
        <v>1096148.2999999998</v>
      </c>
      <c r="C15" s="32">
        <v>768562.59999999986</v>
      </c>
      <c r="D15" s="24">
        <v>59775.199999999997</v>
      </c>
      <c r="E15" s="24">
        <v>178189.3</v>
      </c>
      <c r="F15" s="24">
        <v>292648.2</v>
      </c>
      <c r="G15" s="24">
        <v>237949.9</v>
      </c>
      <c r="H15" s="24">
        <v>327585.7</v>
      </c>
      <c r="I15" s="32"/>
      <c r="J15" s="26">
        <v>1</v>
      </c>
      <c r="K15" s="26">
        <v>0.70114837563493915</v>
      </c>
      <c r="L15" s="26">
        <v>5.4532037316483553E-2</v>
      </c>
      <c r="M15" s="26">
        <v>0.16255948214306407</v>
      </c>
      <c r="N15" s="26">
        <v>0.26697865608148103</v>
      </c>
      <c r="O15" s="26">
        <v>0.21707820009391068</v>
      </c>
      <c r="P15" s="26">
        <v>0.29885162436506091</v>
      </c>
      <c r="R15" s="29">
        <v>178.18929999999997</v>
      </c>
      <c r="S15" s="29">
        <v>59.775199999999998</v>
      </c>
      <c r="T15" s="29"/>
      <c r="U15" s="29">
        <v>530.59809999999993</v>
      </c>
      <c r="V15" s="29">
        <v>327.58570000000003</v>
      </c>
      <c r="X15" s="26">
        <v>0.16255948214306407</v>
      </c>
      <c r="Y15" s="26">
        <v>5.4532037316483553E-2</v>
      </c>
      <c r="AA15" s="26">
        <v>0.48405685617539174</v>
      </c>
      <c r="AB15" s="26">
        <v>0.29885162436506091</v>
      </c>
    </row>
    <row r="16" spans="1:28">
      <c r="A16" s="31" t="s">
        <v>35</v>
      </c>
      <c r="B16" s="32">
        <v>1117781</v>
      </c>
      <c r="C16" s="32">
        <v>766323.10000000009</v>
      </c>
      <c r="D16" s="24">
        <v>58816</v>
      </c>
      <c r="E16" s="24">
        <v>175397.3</v>
      </c>
      <c r="F16" s="24">
        <v>295717.7</v>
      </c>
      <c r="G16" s="24">
        <v>236392.1</v>
      </c>
      <c r="H16" s="24">
        <v>351457.9</v>
      </c>
      <c r="I16" s="32"/>
      <c r="J16" s="26">
        <v>1</v>
      </c>
      <c r="K16" s="26">
        <v>0.68557534973308731</v>
      </c>
      <c r="L16" s="26">
        <v>5.2618536189110388E-2</v>
      </c>
      <c r="M16" s="26">
        <v>0.15691562121739411</v>
      </c>
      <c r="N16" s="26">
        <v>0.26455781588701188</v>
      </c>
      <c r="O16" s="26">
        <v>0.21148337643957091</v>
      </c>
      <c r="P16" s="26">
        <v>0.3144246502669128</v>
      </c>
      <c r="R16" s="29">
        <v>175.3973</v>
      </c>
      <c r="S16" s="29">
        <v>58.816000000000003</v>
      </c>
      <c r="T16" s="29"/>
      <c r="U16" s="29">
        <v>532.10980000000006</v>
      </c>
      <c r="V16" s="29">
        <v>351.4579</v>
      </c>
      <c r="X16" s="26">
        <v>0.15691562121739411</v>
      </c>
      <c r="Y16" s="26">
        <v>5.2618536189110388E-2</v>
      </c>
      <c r="AA16" s="26">
        <v>0.47604119232658282</v>
      </c>
      <c r="AB16" s="26">
        <v>0.3144246502669128</v>
      </c>
    </row>
    <row r="17" spans="1:28">
      <c r="A17" s="31" t="s">
        <v>36</v>
      </c>
      <c r="B17" s="32">
        <v>1119439.3999999999</v>
      </c>
      <c r="C17" s="32">
        <v>747217.4</v>
      </c>
      <c r="D17" s="24">
        <v>59902.6</v>
      </c>
      <c r="E17" s="24">
        <v>175648.1</v>
      </c>
      <c r="F17" s="24">
        <v>287651.5</v>
      </c>
      <c r="G17" s="24">
        <v>224015.2</v>
      </c>
      <c r="H17" s="24">
        <v>372222</v>
      </c>
      <c r="I17" s="32"/>
      <c r="J17" s="26">
        <v>1</v>
      </c>
      <c r="K17" s="26">
        <v>0.66749249669075439</v>
      </c>
      <c r="L17" s="26">
        <v>5.351124857674297E-2</v>
      </c>
      <c r="M17" s="26">
        <v>0.15690719837089889</v>
      </c>
      <c r="N17" s="26">
        <v>0.25696031424300414</v>
      </c>
      <c r="O17" s="26">
        <v>0.20011373550010839</v>
      </c>
      <c r="P17" s="26">
        <v>0.33250750330924572</v>
      </c>
      <c r="R17" s="29">
        <v>175.6481</v>
      </c>
      <c r="S17" s="29">
        <v>59.9026</v>
      </c>
      <c r="T17" s="29"/>
      <c r="U17" s="29">
        <v>511.66669999999999</v>
      </c>
      <c r="V17" s="29">
        <v>372.22199999999998</v>
      </c>
      <c r="X17" s="26">
        <v>0.15690719837089889</v>
      </c>
      <c r="Y17" s="26">
        <v>5.351124857674297E-2</v>
      </c>
      <c r="AA17" s="26">
        <v>0.4570740497431125</v>
      </c>
      <c r="AB17" s="26">
        <v>0.33250750330924572</v>
      </c>
    </row>
    <row r="18" spans="1:28">
      <c r="A18" s="31" t="s">
        <v>37</v>
      </c>
      <c r="B18" s="32">
        <v>1091504.1000000001</v>
      </c>
      <c r="C18" s="32">
        <v>705321</v>
      </c>
      <c r="D18" s="24">
        <v>57901.7</v>
      </c>
      <c r="E18" s="24">
        <v>166110.70000000001</v>
      </c>
      <c r="F18" s="24">
        <v>263808.09999999998</v>
      </c>
      <c r="G18" s="24">
        <v>217500.5</v>
      </c>
      <c r="H18" s="24">
        <v>386183.1</v>
      </c>
      <c r="I18" s="32"/>
      <c r="J18" s="26">
        <v>1</v>
      </c>
      <c r="K18" s="26">
        <v>0.64619180083702843</v>
      </c>
      <c r="L18" s="26">
        <v>5.304762483255903E-2</v>
      </c>
      <c r="M18" s="26">
        <v>0.15218513608881543</v>
      </c>
      <c r="N18" s="26">
        <v>0.24169226666212243</v>
      </c>
      <c r="O18" s="26">
        <v>0.19926677325353151</v>
      </c>
      <c r="P18" s="26">
        <v>0.35380819916297146</v>
      </c>
      <c r="R18" s="29">
        <v>166.11070000000001</v>
      </c>
      <c r="S18" s="29">
        <v>57.901699999999998</v>
      </c>
      <c r="T18" s="29"/>
      <c r="U18" s="29">
        <v>481.30859999999996</v>
      </c>
      <c r="V18" s="29">
        <v>386.18309999999997</v>
      </c>
      <c r="X18" s="26">
        <v>0.15218513608881543</v>
      </c>
      <c r="Y18" s="26">
        <v>5.304762483255903E-2</v>
      </c>
      <c r="AA18" s="26">
        <v>0.44095903991565394</v>
      </c>
      <c r="AB18" s="26">
        <v>0.35380819916297146</v>
      </c>
    </row>
    <row r="19" spans="1:28">
      <c r="A19" s="31" t="s">
        <v>38</v>
      </c>
      <c r="B19" s="32">
        <v>1112120</v>
      </c>
      <c r="C19" s="32">
        <v>696315.9</v>
      </c>
      <c r="D19" s="24">
        <v>61902.9</v>
      </c>
      <c r="E19" s="24">
        <v>158139.70000000001</v>
      </c>
      <c r="F19" s="24">
        <v>246689.9</v>
      </c>
      <c r="G19" s="24">
        <v>229583.4</v>
      </c>
      <c r="H19" s="24">
        <v>415804.1</v>
      </c>
      <c r="I19" s="32"/>
      <c r="J19" s="26">
        <v>1</v>
      </c>
      <c r="K19" s="26">
        <v>0.62611579685645435</v>
      </c>
      <c r="L19" s="26">
        <v>5.5662068841491927E-2</v>
      </c>
      <c r="M19" s="26">
        <v>0.14219661547315038</v>
      </c>
      <c r="N19" s="26">
        <v>0.22181949789591052</v>
      </c>
      <c r="O19" s="26">
        <v>0.20643761464590152</v>
      </c>
      <c r="P19" s="26">
        <v>0.37388420314354565</v>
      </c>
      <c r="R19" s="29">
        <v>158.1397</v>
      </c>
      <c r="S19" s="29">
        <v>61.902900000000002</v>
      </c>
      <c r="T19" s="29"/>
      <c r="U19" s="29">
        <v>476.27330000000001</v>
      </c>
      <c r="V19" s="29">
        <v>415.80409999999995</v>
      </c>
      <c r="X19" s="26">
        <v>0.14219661547315038</v>
      </c>
      <c r="Y19" s="26">
        <v>5.5662068841491927E-2</v>
      </c>
      <c r="AA19" s="26">
        <v>0.42825711254181204</v>
      </c>
      <c r="AB19" s="26">
        <v>0.37388420314354565</v>
      </c>
    </row>
    <row r="20" spans="1:28">
      <c r="A20" s="31" t="s">
        <v>39</v>
      </c>
      <c r="B20" s="32">
        <v>1130877.2</v>
      </c>
      <c r="C20" s="32">
        <v>688896</v>
      </c>
      <c r="D20" s="24">
        <v>62902.1</v>
      </c>
      <c r="E20" s="24">
        <v>152332</v>
      </c>
      <c r="F20" s="24">
        <v>248310.39999999999</v>
      </c>
      <c r="G20" s="24">
        <v>225351.5</v>
      </c>
      <c r="H20" s="24">
        <v>441981.2</v>
      </c>
      <c r="I20" s="32"/>
      <c r="J20" s="26">
        <v>1</v>
      </c>
      <c r="K20" s="26">
        <v>0.60916958976624525</v>
      </c>
      <c r="L20" s="26">
        <v>5.5622396490087517E-2</v>
      </c>
      <c r="M20" s="26">
        <v>0.13470251235058944</v>
      </c>
      <c r="N20" s="26">
        <v>0.21957326577987424</v>
      </c>
      <c r="O20" s="26">
        <v>0.19927141514569399</v>
      </c>
      <c r="P20" s="26">
        <v>0.39083041023375487</v>
      </c>
      <c r="R20" s="29">
        <v>152.33199999999999</v>
      </c>
      <c r="S20" s="29">
        <v>62.902099999999997</v>
      </c>
      <c r="T20" s="29"/>
      <c r="U20" s="29">
        <v>473.6619</v>
      </c>
      <c r="V20" s="29">
        <v>441.9812</v>
      </c>
      <c r="X20" s="26">
        <v>0.13470251235058944</v>
      </c>
      <c r="Y20" s="26">
        <v>5.5622396490087517E-2</v>
      </c>
      <c r="AA20" s="26">
        <v>0.41884468092556826</v>
      </c>
      <c r="AB20" s="26">
        <v>0.39083041023375487</v>
      </c>
    </row>
    <row r="21" spans="1:28">
      <c r="A21" s="31" t="s">
        <v>40</v>
      </c>
      <c r="B21" s="32">
        <v>1134556.6000000001</v>
      </c>
      <c r="C21" s="32">
        <v>684915.7</v>
      </c>
      <c r="D21" s="24">
        <v>62842.7</v>
      </c>
      <c r="E21" s="24">
        <v>144092.29999999999</v>
      </c>
      <c r="F21" s="24">
        <v>238194</v>
      </c>
      <c r="G21" s="24">
        <v>239786.7</v>
      </c>
      <c r="H21" s="24">
        <v>449640.9</v>
      </c>
      <c r="I21" s="32"/>
      <c r="J21" s="26">
        <v>1</v>
      </c>
      <c r="K21" s="26">
        <v>0.60368579231745678</v>
      </c>
      <c r="L21" s="26">
        <v>5.5389656188153141E-2</v>
      </c>
      <c r="M21" s="26">
        <v>0.1270031834462908</v>
      </c>
      <c r="N21" s="26">
        <v>0.20994457217912266</v>
      </c>
      <c r="O21" s="26">
        <v>0.21134838050389024</v>
      </c>
      <c r="P21" s="26">
        <v>0.39631420768254311</v>
      </c>
      <c r="R21" s="29">
        <v>144.09229999999999</v>
      </c>
      <c r="S21" s="29">
        <v>62.842699999999994</v>
      </c>
      <c r="T21" s="29"/>
      <c r="U21" s="29">
        <v>477.98070000000001</v>
      </c>
      <c r="V21" s="29">
        <v>449.64090000000004</v>
      </c>
      <c r="X21" s="26">
        <v>0.1270031834462908</v>
      </c>
      <c r="Y21" s="26">
        <v>5.5389656188153141E-2</v>
      </c>
      <c r="AA21" s="26">
        <v>0.42129295268301292</v>
      </c>
      <c r="AB21" s="26">
        <v>0.39631420768254311</v>
      </c>
    </row>
    <row r="22" spans="1:28">
      <c r="A22" s="31" t="s">
        <v>41</v>
      </c>
      <c r="B22" s="32">
        <v>1111070</v>
      </c>
      <c r="C22" s="32">
        <v>660449.30000000005</v>
      </c>
      <c r="D22" s="24">
        <v>62397.9</v>
      </c>
      <c r="E22" s="24">
        <v>135692.1</v>
      </c>
      <c r="F22" s="24">
        <v>246730.5</v>
      </c>
      <c r="G22" s="24">
        <v>215628.79999999999</v>
      </c>
      <c r="H22" s="24">
        <v>450620.7</v>
      </c>
      <c r="I22" s="32"/>
      <c r="J22" s="26">
        <v>1</v>
      </c>
      <c r="K22" s="26">
        <v>0.59442636377545977</v>
      </c>
      <c r="L22" s="26">
        <v>5.6160187926953299E-2</v>
      </c>
      <c r="M22" s="26">
        <v>0.12212740871412243</v>
      </c>
      <c r="N22" s="26">
        <v>0.22206566642965789</v>
      </c>
      <c r="O22" s="26">
        <v>0.19407310070472605</v>
      </c>
      <c r="P22" s="26">
        <v>0.40557363622454035</v>
      </c>
      <c r="R22" s="29">
        <v>135.69210000000001</v>
      </c>
      <c r="S22" s="29">
        <v>62.3979</v>
      </c>
      <c r="T22" s="29"/>
      <c r="U22" s="29">
        <v>462.35929999999996</v>
      </c>
      <c r="V22" s="29">
        <v>450.6207</v>
      </c>
      <c r="X22" s="26">
        <v>0.12212740871412243</v>
      </c>
      <c r="Y22" s="26">
        <v>5.6160187926953299E-2</v>
      </c>
      <c r="AA22" s="26">
        <v>0.41613876713438391</v>
      </c>
      <c r="AB22" s="26">
        <v>0.40557363622454035</v>
      </c>
    </row>
    <row r="23" spans="1:28">
      <c r="A23" s="31" t="s">
        <v>42</v>
      </c>
      <c r="B23" s="32">
        <v>1146011.2</v>
      </c>
      <c r="C23" s="32">
        <v>676292.7</v>
      </c>
      <c r="D23" s="24">
        <v>61792.5</v>
      </c>
      <c r="E23" s="24">
        <v>136954.70000000001</v>
      </c>
      <c r="F23" s="24">
        <v>226445.7</v>
      </c>
      <c r="G23" s="24">
        <v>251099.8</v>
      </c>
      <c r="H23" s="24">
        <v>469718.5</v>
      </c>
      <c r="I23" s="32"/>
      <c r="J23" s="26">
        <v>1</v>
      </c>
      <c r="K23" s="26">
        <v>0.59012747868432702</v>
      </c>
      <c r="L23" s="26">
        <v>5.3919630104836677E-2</v>
      </c>
      <c r="M23" s="26">
        <v>0.11950555108012907</v>
      </c>
      <c r="N23" s="26">
        <v>0.19759466574148665</v>
      </c>
      <c r="O23" s="26">
        <v>0.21910763175787462</v>
      </c>
      <c r="P23" s="26">
        <v>0.40987252131567303</v>
      </c>
      <c r="R23" s="29">
        <v>136.9547</v>
      </c>
      <c r="S23" s="29">
        <v>61.792499999999997</v>
      </c>
      <c r="T23" s="29"/>
      <c r="U23" s="29">
        <v>477.5455</v>
      </c>
      <c r="V23" s="29">
        <v>469.71850000000001</v>
      </c>
      <c r="X23" s="26">
        <v>0.11950555108012907</v>
      </c>
      <c r="Y23" s="26">
        <v>5.3919630104836677E-2</v>
      </c>
      <c r="AA23" s="26">
        <v>0.41670229749936127</v>
      </c>
      <c r="AB23" s="26">
        <v>0.40987252131567303</v>
      </c>
    </row>
    <row r="24" spans="1:28">
      <c r="A24" s="31" t="s">
        <v>43</v>
      </c>
      <c r="B24" s="32">
        <v>1164343.5</v>
      </c>
      <c r="C24" s="32">
        <v>685652.2</v>
      </c>
      <c r="D24" s="24">
        <v>63237.2</v>
      </c>
      <c r="E24" s="24">
        <v>141418.29999999999</v>
      </c>
      <c r="F24" s="24">
        <v>224006.9</v>
      </c>
      <c r="G24" s="24">
        <v>256989.8</v>
      </c>
      <c r="H24" s="24">
        <v>478691.3</v>
      </c>
      <c r="I24" s="32"/>
      <c r="J24" s="26">
        <v>1</v>
      </c>
      <c r="K24" s="26">
        <v>0.58887450309981548</v>
      </c>
      <c r="L24" s="26">
        <v>5.4311463927955966E-2</v>
      </c>
      <c r="M24" s="26">
        <v>0.12145754238332587</v>
      </c>
      <c r="N24" s="26">
        <v>0.19238901578443129</v>
      </c>
      <c r="O24" s="26">
        <v>0.22071648100410229</v>
      </c>
      <c r="P24" s="26">
        <v>0.41112549690018452</v>
      </c>
      <c r="R24" s="29">
        <v>141.41829999999999</v>
      </c>
      <c r="S24" s="29">
        <v>63.237199999999994</v>
      </c>
      <c r="T24" s="29"/>
      <c r="U24" s="29">
        <v>480.99669999999998</v>
      </c>
      <c r="V24" s="29">
        <v>478.69130000000001</v>
      </c>
      <c r="X24" s="26">
        <v>0.12145754238332587</v>
      </c>
      <c r="Y24" s="26">
        <v>5.4311463927955966E-2</v>
      </c>
      <c r="AA24" s="26">
        <v>0.41310549678853359</v>
      </c>
      <c r="AB24" s="26">
        <v>0.41112549690018452</v>
      </c>
    </row>
    <row r="25" spans="1:28">
      <c r="A25" s="31" t="s">
        <v>44</v>
      </c>
      <c r="B25" s="32">
        <v>1154337</v>
      </c>
      <c r="C25" s="32">
        <v>696030.8</v>
      </c>
      <c r="D25" s="24">
        <v>63137.4</v>
      </c>
      <c r="E25" s="24">
        <v>139807.1</v>
      </c>
      <c r="F25" s="24">
        <v>225163.8</v>
      </c>
      <c r="G25" s="24">
        <v>267922.5</v>
      </c>
      <c r="H25" s="24">
        <v>458306.2</v>
      </c>
      <c r="I25" s="32"/>
      <c r="J25" s="26">
        <v>1</v>
      </c>
      <c r="K25" s="26">
        <v>0.60297018981458628</v>
      </c>
      <c r="L25" s="26">
        <v>5.4695812401404441E-2</v>
      </c>
      <c r="M25" s="26">
        <v>0.12111463116923395</v>
      </c>
      <c r="N25" s="26">
        <v>0.19505898190909587</v>
      </c>
      <c r="O25" s="26">
        <v>0.23210076433485197</v>
      </c>
      <c r="P25" s="26">
        <v>0.39702981018541378</v>
      </c>
      <c r="R25" s="29">
        <v>139.80710000000002</v>
      </c>
      <c r="S25" s="29">
        <v>63.1374</v>
      </c>
      <c r="T25" s="29"/>
      <c r="U25" s="29">
        <v>493.08629999999999</v>
      </c>
      <c r="V25" s="29">
        <v>458.30619999999999</v>
      </c>
      <c r="X25" s="26">
        <v>0.12111463116923395</v>
      </c>
      <c r="Y25" s="26">
        <v>5.4695812401404441E-2</v>
      </c>
      <c r="AA25" s="26">
        <v>0.42715974624394781</v>
      </c>
      <c r="AB25" s="26">
        <v>0.39702981018541378</v>
      </c>
    </row>
    <row r="26" spans="1:28">
      <c r="A26" s="31" t="s">
        <v>45</v>
      </c>
      <c r="B26" s="32">
        <v>1144148.1000000001</v>
      </c>
      <c r="C26" s="32">
        <v>705921.7</v>
      </c>
      <c r="D26" s="24">
        <v>64283.199999999997</v>
      </c>
      <c r="E26" s="24">
        <v>138521.29999999999</v>
      </c>
      <c r="F26" s="24">
        <v>236906.9</v>
      </c>
      <c r="G26" s="24">
        <v>266210.3</v>
      </c>
      <c r="H26" s="24">
        <v>438226.4</v>
      </c>
      <c r="I26" s="32"/>
      <c r="J26" s="26">
        <v>1</v>
      </c>
      <c r="K26" s="26">
        <v>0.61698454946523085</v>
      </c>
      <c r="L26" s="26">
        <v>5.6184334877626411E-2</v>
      </c>
      <c r="M26" s="26">
        <v>0.12106937904280048</v>
      </c>
      <c r="N26" s="26">
        <v>0.20705964551267442</v>
      </c>
      <c r="O26" s="26">
        <v>0.23267119003212955</v>
      </c>
      <c r="P26" s="26">
        <v>0.38301545053476904</v>
      </c>
      <c r="R26" s="29">
        <v>138.5213</v>
      </c>
      <c r="S26" s="29">
        <v>64.283199999999994</v>
      </c>
      <c r="T26" s="29"/>
      <c r="U26" s="29">
        <v>503.11719999999997</v>
      </c>
      <c r="V26" s="29">
        <v>438.22640000000001</v>
      </c>
      <c r="X26" s="26">
        <v>0.12106937904280048</v>
      </c>
      <c r="Y26" s="26">
        <v>5.6184334877626411E-2</v>
      </c>
      <c r="AA26" s="26">
        <v>0.43973083554480397</v>
      </c>
      <c r="AB26" s="26">
        <v>0.38301545053476904</v>
      </c>
    </row>
    <row r="27" spans="1:28">
      <c r="A27" s="31" t="s">
        <v>46</v>
      </c>
      <c r="B27" s="32">
        <v>1187367.0999999999</v>
      </c>
      <c r="C27" s="32">
        <v>761432.39999999991</v>
      </c>
      <c r="D27" s="24">
        <v>62951.199999999997</v>
      </c>
      <c r="E27" s="24">
        <v>149250</v>
      </c>
      <c r="F27" s="24">
        <v>242034.7</v>
      </c>
      <c r="G27" s="24">
        <v>307196.5</v>
      </c>
      <c r="H27" s="24">
        <v>425934.7</v>
      </c>
      <c r="I27" s="32"/>
      <c r="J27" s="26">
        <v>1</v>
      </c>
      <c r="K27" s="26">
        <v>0.64127800071266927</v>
      </c>
      <c r="L27" s="26">
        <v>5.3017470334153612E-2</v>
      </c>
      <c r="M27" s="26">
        <v>0.12569827814835027</v>
      </c>
      <c r="N27" s="26">
        <v>0.20384150782011734</v>
      </c>
      <c r="O27" s="26">
        <v>0.25872074441004811</v>
      </c>
      <c r="P27" s="26">
        <v>0.35872199928733084</v>
      </c>
      <c r="R27" s="29">
        <v>149.25</v>
      </c>
      <c r="S27" s="29">
        <v>62.9512</v>
      </c>
      <c r="T27" s="29"/>
      <c r="U27" s="29">
        <v>549.23119999999994</v>
      </c>
      <c r="V27" s="29">
        <v>425.93470000000002</v>
      </c>
      <c r="X27" s="26">
        <v>0.12569827814835027</v>
      </c>
      <c r="Y27" s="26">
        <v>5.3017470334153612E-2</v>
      </c>
      <c r="AA27" s="26">
        <v>0.46256225223016545</v>
      </c>
      <c r="AB27" s="26">
        <v>0.35872199928733084</v>
      </c>
    </row>
    <row r="28" spans="1:28">
      <c r="A28" s="31" t="s">
        <v>47</v>
      </c>
      <c r="B28" s="32">
        <v>1194186.7000000002</v>
      </c>
      <c r="C28" s="32">
        <v>756107.8</v>
      </c>
      <c r="D28" s="24">
        <v>63957.3</v>
      </c>
      <c r="E28" s="24">
        <v>141704.4</v>
      </c>
      <c r="F28" s="24">
        <v>234682.8</v>
      </c>
      <c r="G28" s="24">
        <v>315763.3</v>
      </c>
      <c r="H28" s="24">
        <v>438078.9</v>
      </c>
      <c r="I28" s="32"/>
      <c r="J28" s="26">
        <v>1</v>
      </c>
      <c r="K28" s="26">
        <v>0.63315711019055887</v>
      </c>
      <c r="L28" s="26">
        <v>5.355720340881371E-2</v>
      </c>
      <c r="M28" s="26">
        <v>0.11866184743139407</v>
      </c>
      <c r="N28" s="26">
        <v>0.19652102975188046</v>
      </c>
      <c r="O28" s="26">
        <v>0.26441702959847063</v>
      </c>
      <c r="P28" s="26">
        <v>0.36684288980944096</v>
      </c>
      <c r="R28" s="29">
        <v>141.70439999999999</v>
      </c>
      <c r="S28" s="29">
        <v>63.957300000000004</v>
      </c>
      <c r="T28" s="29"/>
      <c r="U28" s="29">
        <v>550.4461</v>
      </c>
      <c r="V28" s="29">
        <v>438.07890000000003</v>
      </c>
      <c r="X28" s="26">
        <v>0.11866184743139407</v>
      </c>
      <c r="Y28" s="26">
        <v>5.355720340881371E-2</v>
      </c>
      <c r="AA28" s="26">
        <v>0.46093805935035109</v>
      </c>
      <c r="AB28" s="26">
        <v>0.36684288980944096</v>
      </c>
    </row>
    <row r="29" spans="1:28">
      <c r="A29" s="31" t="s">
        <v>48</v>
      </c>
      <c r="B29" s="32">
        <v>1198048.3</v>
      </c>
      <c r="C29" s="32">
        <v>757659.10000000009</v>
      </c>
      <c r="D29" s="24">
        <v>64941.9</v>
      </c>
      <c r="E29" s="24">
        <v>135119.9</v>
      </c>
      <c r="F29" s="24">
        <v>235612.9</v>
      </c>
      <c r="G29" s="24">
        <v>321984.40000000002</v>
      </c>
      <c r="H29" s="24">
        <v>440389.2</v>
      </c>
      <c r="I29" s="32"/>
      <c r="J29" s="26">
        <v>1</v>
      </c>
      <c r="K29" s="26">
        <v>0.63241114736359128</v>
      </c>
      <c r="L29" s="26">
        <v>5.4206412212262224E-2</v>
      </c>
      <c r="M29" s="26">
        <v>0.11278334938583026</v>
      </c>
      <c r="N29" s="26">
        <v>0.1966639408444551</v>
      </c>
      <c r="O29" s="26">
        <v>0.2687574449210437</v>
      </c>
      <c r="P29" s="26">
        <v>0.36758885263640872</v>
      </c>
      <c r="R29" s="29">
        <v>135.1199</v>
      </c>
      <c r="S29" s="29">
        <v>64.941900000000004</v>
      </c>
      <c r="T29" s="29"/>
      <c r="U29" s="29">
        <v>557.59730000000002</v>
      </c>
      <c r="V29" s="29">
        <v>440.38920000000002</v>
      </c>
      <c r="X29" s="26">
        <v>0.11278334938583026</v>
      </c>
      <c r="Y29" s="26">
        <v>5.4206412212262224E-2</v>
      </c>
      <c r="AA29" s="26">
        <v>0.4654213857654988</v>
      </c>
      <c r="AB29" s="26">
        <v>0.36758885263640872</v>
      </c>
    </row>
    <row r="30" spans="1:28">
      <c r="A30" s="31" t="s">
        <v>49</v>
      </c>
      <c r="B30" s="32">
        <v>1147415.1000000001</v>
      </c>
      <c r="C30" s="32">
        <v>692665.4</v>
      </c>
      <c r="D30" s="24">
        <v>41099.5</v>
      </c>
      <c r="E30" s="24">
        <v>127620.3</v>
      </c>
      <c r="F30" s="24">
        <v>234552.9</v>
      </c>
      <c r="G30" s="24">
        <v>289392.7</v>
      </c>
      <c r="H30" s="24">
        <v>454749.7</v>
      </c>
      <c r="I30" s="32"/>
      <c r="J30" s="26">
        <v>1</v>
      </c>
      <c r="K30" s="26">
        <v>0.60367464224586198</v>
      </c>
      <c r="L30" s="26">
        <v>3.5819207887363515E-2</v>
      </c>
      <c r="M30" s="26">
        <v>0.11122417684759421</v>
      </c>
      <c r="N30" s="26">
        <v>0.20441852299137425</v>
      </c>
      <c r="O30" s="26">
        <v>0.25221273451953002</v>
      </c>
      <c r="P30" s="26">
        <v>0.39632535775413796</v>
      </c>
      <c r="R30" s="29">
        <v>127.6203</v>
      </c>
      <c r="S30" s="29">
        <v>41.099499999999999</v>
      </c>
      <c r="T30" s="29"/>
      <c r="U30" s="29">
        <v>523.94560000000001</v>
      </c>
      <c r="V30" s="29">
        <v>454.74970000000002</v>
      </c>
      <c r="X30" s="26">
        <v>0.11122417684759421</v>
      </c>
      <c r="Y30" s="26">
        <v>3.5819207887363515E-2</v>
      </c>
      <c r="AA30" s="26">
        <v>0.45663125751090428</v>
      </c>
      <c r="AB30" s="26">
        <v>0.39632535775413796</v>
      </c>
    </row>
    <row r="31" spans="1:28">
      <c r="A31" s="31" t="s">
        <v>50</v>
      </c>
      <c r="B31" s="32">
        <v>1184674.7</v>
      </c>
      <c r="C31" s="32">
        <v>698906</v>
      </c>
      <c r="D31" s="24">
        <v>40422.400000000001</v>
      </c>
      <c r="E31" s="24">
        <v>156532</v>
      </c>
      <c r="F31" s="24">
        <v>216830.9</v>
      </c>
      <c r="G31" s="24">
        <v>285120.7</v>
      </c>
      <c r="H31" s="24">
        <v>485768.7</v>
      </c>
      <c r="I31" s="32"/>
      <c r="J31" s="26">
        <v>1</v>
      </c>
      <c r="K31" s="26">
        <v>0.58995604447364325</v>
      </c>
      <c r="L31" s="26">
        <v>3.412109670274887E-2</v>
      </c>
      <c r="M31" s="26">
        <v>0.13213078662015826</v>
      </c>
      <c r="N31" s="26">
        <v>0.18302990685966367</v>
      </c>
      <c r="O31" s="26">
        <v>0.2406742542910725</v>
      </c>
      <c r="P31" s="26">
        <v>0.41004395552635675</v>
      </c>
      <c r="R31" s="29">
        <v>156.53200000000001</v>
      </c>
      <c r="S31" s="29">
        <v>40.422400000000003</v>
      </c>
      <c r="T31" s="29"/>
      <c r="U31" s="29">
        <v>501.95159999999998</v>
      </c>
      <c r="V31" s="29">
        <v>485.76870000000002</v>
      </c>
      <c r="X31" s="26">
        <v>0.13213078662015826</v>
      </c>
      <c r="Y31" s="26">
        <v>3.412109670274887E-2</v>
      </c>
      <c r="AA31" s="26">
        <v>0.42370416115073617</v>
      </c>
      <c r="AB31" s="26">
        <v>0.41004395552635675</v>
      </c>
    </row>
    <row r="32" spans="1:28">
      <c r="A32" s="31" t="s">
        <v>51</v>
      </c>
      <c r="B32" s="32">
        <v>1192430.7999999998</v>
      </c>
      <c r="C32" s="32">
        <v>683026.2</v>
      </c>
      <c r="D32" s="24">
        <v>41068.6</v>
      </c>
      <c r="E32" s="24">
        <v>160978.5</v>
      </c>
      <c r="F32" s="24">
        <v>222995.7</v>
      </c>
      <c r="G32" s="24">
        <v>257983.4</v>
      </c>
      <c r="H32" s="24">
        <v>509404.6</v>
      </c>
      <c r="I32" s="32"/>
      <c r="J32" s="26">
        <v>1</v>
      </c>
      <c r="K32" s="26">
        <v>0.57280154118796667</v>
      </c>
      <c r="L32" s="26">
        <v>3.4441076161400734E-2</v>
      </c>
      <c r="M32" s="26">
        <v>0.1350002868090962</v>
      </c>
      <c r="N32" s="26">
        <v>0.18700934259665219</v>
      </c>
      <c r="O32" s="26">
        <v>0.21635083562081761</v>
      </c>
      <c r="P32" s="26">
        <v>0.42719845881203344</v>
      </c>
      <c r="R32" s="29">
        <v>160.9785</v>
      </c>
      <c r="S32" s="29">
        <v>41.068599999999996</v>
      </c>
      <c r="T32" s="29"/>
      <c r="U32" s="29">
        <v>480.97909999999996</v>
      </c>
      <c r="V32" s="29">
        <v>509.40459999999996</v>
      </c>
      <c r="X32" s="26">
        <v>0.1350002868090962</v>
      </c>
      <c r="Y32" s="26">
        <v>3.4441076161400734E-2</v>
      </c>
      <c r="AA32" s="26">
        <v>0.40336017821746983</v>
      </c>
      <c r="AB32" s="26">
        <v>0.42719845881203344</v>
      </c>
    </row>
    <row r="33" spans="1:28">
      <c r="A33" s="31" t="s">
        <v>52</v>
      </c>
      <c r="B33" s="32">
        <v>1210810.0999999999</v>
      </c>
      <c r="C33" s="32">
        <v>691528.79999999993</v>
      </c>
      <c r="D33" s="24">
        <v>40894.199999999997</v>
      </c>
      <c r="E33" s="24">
        <v>163917.4</v>
      </c>
      <c r="F33" s="24">
        <v>226722.2</v>
      </c>
      <c r="G33" s="24">
        <v>259995</v>
      </c>
      <c r="H33" s="24">
        <v>519281.3</v>
      </c>
      <c r="I33" s="32"/>
      <c r="J33" s="26">
        <v>1</v>
      </c>
      <c r="K33" s="26">
        <v>0.57112903171190921</v>
      </c>
      <c r="L33" s="26">
        <v>3.3774247505864052E-2</v>
      </c>
      <c r="M33" s="26">
        <v>0.13537828929573681</v>
      </c>
      <c r="N33" s="26">
        <v>0.18724835546053015</v>
      </c>
      <c r="O33" s="26">
        <v>0.21472813944977831</v>
      </c>
      <c r="P33" s="26">
        <v>0.42887096828809079</v>
      </c>
      <c r="R33" s="29">
        <v>163.91739999999999</v>
      </c>
      <c r="S33" s="29">
        <v>40.894199999999998</v>
      </c>
      <c r="T33" s="29"/>
      <c r="U33" s="29">
        <v>486.71719999999999</v>
      </c>
      <c r="V33" s="29">
        <v>519.28129999999999</v>
      </c>
      <c r="X33" s="26">
        <v>0.13537828929573681</v>
      </c>
      <c r="Y33" s="26">
        <v>3.3774247505864052E-2</v>
      </c>
      <c r="AA33" s="26">
        <v>0.40197649491030846</v>
      </c>
      <c r="AB33" s="26">
        <v>0.42887096828809079</v>
      </c>
    </row>
    <row r="34" spans="1:28">
      <c r="A34" s="31" t="s">
        <v>53</v>
      </c>
      <c r="B34" s="32">
        <v>1169643.3999999999</v>
      </c>
      <c r="C34" s="32">
        <v>661328.1</v>
      </c>
      <c r="D34" s="24">
        <v>49072.4</v>
      </c>
      <c r="E34" s="24">
        <v>160798.70000000001</v>
      </c>
      <c r="F34" s="24">
        <v>217174</v>
      </c>
      <c r="G34" s="24">
        <v>234283</v>
      </c>
      <c r="H34" s="24">
        <v>508315.3</v>
      </c>
      <c r="I34" s="32"/>
      <c r="J34" s="26">
        <v>1</v>
      </c>
      <c r="K34" s="26">
        <v>0.56541002155015796</v>
      </c>
      <c r="L34" s="26">
        <v>4.1955009535384891E-2</v>
      </c>
      <c r="M34" s="26">
        <v>0.13747668733906421</v>
      </c>
      <c r="N34" s="26">
        <v>0.18567539473996947</v>
      </c>
      <c r="O34" s="26">
        <v>0.20030292993573939</v>
      </c>
      <c r="P34" s="26">
        <v>0.4345899784498421</v>
      </c>
      <c r="R34" s="29">
        <v>160.79870000000003</v>
      </c>
      <c r="S34" s="29">
        <v>49.072400000000002</v>
      </c>
      <c r="T34" s="29"/>
      <c r="U34" s="29">
        <v>451.45699999999999</v>
      </c>
      <c r="V34" s="29">
        <v>508.31529999999998</v>
      </c>
      <c r="X34" s="26">
        <v>0.13747668733906421</v>
      </c>
      <c r="Y34" s="26">
        <v>4.1955009535384891E-2</v>
      </c>
      <c r="AA34" s="26">
        <v>0.38597832467570886</v>
      </c>
      <c r="AB34" s="26">
        <v>0.4345899784498421</v>
      </c>
    </row>
    <row r="35" spans="1:28">
      <c r="A35" s="31" t="s">
        <v>54</v>
      </c>
      <c r="B35" s="32">
        <v>1215161.1000000001</v>
      </c>
      <c r="C35" s="32">
        <v>707603.5</v>
      </c>
      <c r="D35" s="24">
        <v>50270.7</v>
      </c>
      <c r="E35" s="24">
        <v>162938.4</v>
      </c>
      <c r="F35" s="24">
        <v>217933</v>
      </c>
      <c r="G35" s="24">
        <v>276461.40000000002</v>
      </c>
      <c r="H35" s="24">
        <v>507557.6</v>
      </c>
      <c r="I35" s="32"/>
      <c r="J35" s="26">
        <v>1</v>
      </c>
      <c r="K35" s="26">
        <v>0.5823125016098688</v>
      </c>
      <c r="L35" s="26">
        <v>4.1369576429001881E-2</v>
      </c>
      <c r="M35" s="26">
        <v>0.13408789995005599</v>
      </c>
      <c r="N35" s="26">
        <v>0.17934494446867991</v>
      </c>
      <c r="O35" s="26">
        <v>0.22751008076213106</v>
      </c>
      <c r="P35" s="26">
        <v>0.41768749839013108</v>
      </c>
      <c r="R35" s="29">
        <v>162.9384</v>
      </c>
      <c r="S35" s="29">
        <v>50.270699999999998</v>
      </c>
      <c r="T35" s="29"/>
      <c r="U35" s="29">
        <v>494.39440000000002</v>
      </c>
      <c r="V35" s="29">
        <v>507.55759999999998</v>
      </c>
      <c r="X35" s="26">
        <v>0.13408789995005599</v>
      </c>
      <c r="Y35" s="26">
        <v>4.1369576429001881E-2</v>
      </c>
      <c r="AA35" s="26">
        <v>0.40685502523081096</v>
      </c>
      <c r="AB35" s="26">
        <v>0.41768749839013108</v>
      </c>
    </row>
    <row r="36" spans="1:28">
      <c r="A36" s="31" t="s">
        <v>55</v>
      </c>
      <c r="B36" s="32">
        <v>1244512.1000000001</v>
      </c>
      <c r="C36" s="32">
        <v>724637</v>
      </c>
      <c r="D36" s="24">
        <v>51506.400000000001</v>
      </c>
      <c r="E36" s="24">
        <v>167539.29999999999</v>
      </c>
      <c r="F36" s="24">
        <v>210026.2</v>
      </c>
      <c r="G36" s="24">
        <v>295565.09999999998</v>
      </c>
      <c r="H36" s="24">
        <v>519875.1</v>
      </c>
      <c r="I36" s="32"/>
      <c r="J36" s="26">
        <v>1</v>
      </c>
      <c r="K36" s="26">
        <v>0.58226593377436819</v>
      </c>
      <c r="L36" s="26">
        <v>4.1386821389683554E-2</v>
      </c>
      <c r="M36" s="26">
        <v>0.13462247574772473</v>
      </c>
      <c r="N36" s="26">
        <v>0.16876187865107942</v>
      </c>
      <c r="O36" s="26">
        <v>0.23749475798588054</v>
      </c>
      <c r="P36" s="26">
        <v>0.41773406622563164</v>
      </c>
      <c r="R36" s="29">
        <v>167.5393</v>
      </c>
      <c r="S36" s="29">
        <v>51.506399999999999</v>
      </c>
      <c r="T36" s="29"/>
      <c r="U36" s="29">
        <v>505.59129999999999</v>
      </c>
      <c r="V36" s="29">
        <v>519.87509999999997</v>
      </c>
      <c r="X36" s="26">
        <v>0.13462247574772473</v>
      </c>
      <c r="Y36" s="26">
        <v>4.1386821389683554E-2</v>
      </c>
      <c r="AA36" s="26">
        <v>0.40625663663695999</v>
      </c>
      <c r="AB36" s="26">
        <v>0.41773406622563164</v>
      </c>
    </row>
    <row r="37" spans="1:28">
      <c r="A37" s="31" t="s">
        <v>56</v>
      </c>
      <c r="B37" s="32">
        <v>1250021.3999999999</v>
      </c>
      <c r="C37" s="32">
        <v>719459.7</v>
      </c>
      <c r="D37" s="24">
        <v>52734.9</v>
      </c>
      <c r="E37" s="24">
        <v>170494.6</v>
      </c>
      <c r="F37" s="24">
        <v>219507.4</v>
      </c>
      <c r="G37" s="24">
        <v>276722.8</v>
      </c>
      <c r="H37" s="24">
        <v>530561.69999999995</v>
      </c>
      <c r="I37" s="32"/>
      <c r="J37" s="26">
        <v>1</v>
      </c>
      <c r="K37" s="26">
        <v>0.57555790644864158</v>
      </c>
      <c r="L37" s="26">
        <v>4.2187197755174433E-2</v>
      </c>
      <c r="M37" s="26">
        <v>0.13639334494593455</v>
      </c>
      <c r="N37" s="26">
        <v>0.17560291367811784</v>
      </c>
      <c r="O37" s="26">
        <v>0.22137445006941481</v>
      </c>
      <c r="P37" s="26">
        <v>0.42444209355135837</v>
      </c>
      <c r="R37" s="29">
        <v>170.49460000000002</v>
      </c>
      <c r="S37" s="29">
        <v>52.734900000000003</v>
      </c>
      <c r="T37" s="29"/>
      <c r="U37" s="29">
        <v>496.23019999999997</v>
      </c>
      <c r="V37" s="29">
        <v>530.56169999999997</v>
      </c>
      <c r="X37" s="26">
        <v>0.13639334494593455</v>
      </c>
      <c r="Y37" s="26">
        <v>4.2187197755174433E-2</v>
      </c>
      <c r="AA37" s="26">
        <v>0.39697736374753267</v>
      </c>
      <c r="AB37" s="26">
        <v>0.42444209355135837</v>
      </c>
    </row>
    <row r="38" spans="1:28">
      <c r="A38" s="31" t="s">
        <v>57</v>
      </c>
      <c r="B38" s="32">
        <v>1208993.8</v>
      </c>
      <c r="C38" s="32">
        <v>685459.1</v>
      </c>
      <c r="D38" s="24">
        <v>53937.4</v>
      </c>
      <c r="E38" s="24">
        <v>155345</v>
      </c>
      <c r="F38" s="24">
        <v>225403.5</v>
      </c>
      <c r="G38" s="24">
        <v>250773.2</v>
      </c>
      <c r="H38" s="24">
        <v>523534.7</v>
      </c>
      <c r="I38" s="32"/>
      <c r="J38" s="26">
        <v>1</v>
      </c>
      <c r="K38" s="26">
        <v>0.56696659652018067</v>
      </c>
      <c r="L38" s="26">
        <v>4.4613462864739259E-2</v>
      </c>
      <c r="M38" s="26">
        <v>0.12849114693557567</v>
      </c>
      <c r="N38" s="26">
        <v>0.1864389213575785</v>
      </c>
      <c r="O38" s="26">
        <v>0.20742306536228722</v>
      </c>
      <c r="P38" s="26">
        <v>0.43303340347981933</v>
      </c>
      <c r="R38" s="29">
        <v>155.345</v>
      </c>
      <c r="S38" s="29">
        <v>53.937400000000004</v>
      </c>
      <c r="T38" s="29"/>
      <c r="U38" s="29">
        <v>476.17670000000004</v>
      </c>
      <c r="V38" s="29">
        <v>523.53470000000004</v>
      </c>
      <c r="X38" s="26">
        <v>0.12849114693557567</v>
      </c>
      <c r="Y38" s="26">
        <v>4.4613462864739259E-2</v>
      </c>
      <c r="AA38" s="26">
        <v>0.39386198671986572</v>
      </c>
      <c r="AB38" s="26">
        <v>0.43303340347981933</v>
      </c>
    </row>
    <row r="39" spans="1:28">
      <c r="A39" s="31" t="s">
        <v>58</v>
      </c>
      <c r="B39" s="32">
        <v>1265605.5</v>
      </c>
      <c r="C39" s="32">
        <v>678457.2</v>
      </c>
      <c r="D39" s="24">
        <v>55240.2</v>
      </c>
      <c r="E39" s="24">
        <v>163592.5</v>
      </c>
      <c r="F39" s="24">
        <v>218853.1</v>
      </c>
      <c r="G39" s="24">
        <v>240771.4</v>
      </c>
      <c r="H39" s="24">
        <v>587148.30000000005</v>
      </c>
      <c r="I39" s="32"/>
      <c r="J39" s="26">
        <v>1</v>
      </c>
      <c r="K39" s="26">
        <v>0.53607320764645849</v>
      </c>
      <c r="L39" s="26">
        <v>4.3647250268744879E-2</v>
      </c>
      <c r="M39" s="26">
        <v>0.12926026317047454</v>
      </c>
      <c r="N39" s="26">
        <v>0.17292363220608634</v>
      </c>
      <c r="O39" s="26">
        <v>0.19024206200115279</v>
      </c>
      <c r="P39" s="26">
        <v>0.46392679235354151</v>
      </c>
      <c r="R39" s="29">
        <v>163.5925</v>
      </c>
      <c r="S39" s="29">
        <v>55.240199999999994</v>
      </c>
      <c r="T39" s="29"/>
      <c r="U39" s="29">
        <v>459.62450000000001</v>
      </c>
      <c r="V39" s="29">
        <v>587.14830000000006</v>
      </c>
      <c r="X39" s="26">
        <v>0.12926026317047454</v>
      </c>
      <c r="Y39" s="26">
        <v>4.3647250268744879E-2</v>
      </c>
      <c r="AA39" s="26">
        <v>0.3631656942072391</v>
      </c>
      <c r="AB39" s="26">
        <v>0.46392679235354151</v>
      </c>
    </row>
    <row r="40" spans="1:28">
      <c r="A40" s="31" t="s">
        <v>59</v>
      </c>
      <c r="B40" s="32">
        <v>1295798.3</v>
      </c>
      <c r="C40" s="32">
        <v>679543.60000000009</v>
      </c>
      <c r="D40" s="24">
        <v>56520.3</v>
      </c>
      <c r="E40" s="24">
        <v>163467.4</v>
      </c>
      <c r="F40" s="24">
        <v>216915.9</v>
      </c>
      <c r="G40" s="24">
        <v>242640</v>
      </c>
      <c r="H40" s="24">
        <v>616254.69999999995</v>
      </c>
      <c r="I40" s="32"/>
      <c r="J40" s="26">
        <v>1</v>
      </c>
      <c r="K40" s="26">
        <v>0.52442081456658807</v>
      </c>
      <c r="L40" s="26">
        <v>4.3618131000789241E-2</v>
      </c>
      <c r="M40" s="26">
        <v>0.12615188644714226</v>
      </c>
      <c r="N40" s="26">
        <v>0.16739943245796818</v>
      </c>
      <c r="O40" s="26">
        <v>0.18725136466068831</v>
      </c>
      <c r="P40" s="26">
        <v>0.47557918543341193</v>
      </c>
      <c r="R40" s="29">
        <v>163.4674</v>
      </c>
      <c r="S40" s="29">
        <v>56.520300000000006</v>
      </c>
      <c r="T40" s="29"/>
      <c r="U40" s="29">
        <v>459.55590000000001</v>
      </c>
      <c r="V40" s="29">
        <v>616.25469999999996</v>
      </c>
      <c r="X40" s="26">
        <v>0.12615188644714226</v>
      </c>
      <c r="Y40" s="26">
        <v>4.3618131000789241E-2</v>
      </c>
      <c r="AA40" s="26">
        <v>0.35465079711865649</v>
      </c>
      <c r="AB40" s="26">
        <v>0.47557918543341193</v>
      </c>
    </row>
    <row r="41" spans="1:28">
      <c r="A41" s="31" t="s">
        <v>60</v>
      </c>
      <c r="B41" s="32">
        <v>1277813.8</v>
      </c>
      <c r="C41" s="32">
        <v>665787.80000000005</v>
      </c>
      <c r="D41" s="24">
        <v>57739.3</v>
      </c>
      <c r="E41" s="24">
        <v>162449.79999999999</v>
      </c>
      <c r="F41" s="24">
        <v>216268.4</v>
      </c>
      <c r="G41" s="24">
        <v>229330.3</v>
      </c>
      <c r="H41" s="24">
        <v>612026</v>
      </c>
      <c r="I41" s="32"/>
      <c r="J41" s="26">
        <v>1</v>
      </c>
      <c r="K41" s="26">
        <v>0.52103663303683212</v>
      </c>
      <c r="L41" s="26">
        <v>4.5186004408467026E-2</v>
      </c>
      <c r="M41" s="26">
        <v>0.1271310420970567</v>
      </c>
      <c r="N41" s="26">
        <v>0.16924875909150455</v>
      </c>
      <c r="O41" s="26">
        <v>0.1794708274398038</v>
      </c>
      <c r="P41" s="26">
        <v>0.47896336696316788</v>
      </c>
      <c r="R41" s="29">
        <v>162.44979999999998</v>
      </c>
      <c r="S41" s="29">
        <v>57.7393</v>
      </c>
      <c r="T41" s="29"/>
      <c r="U41" s="29">
        <v>445.59869999999995</v>
      </c>
      <c r="V41" s="29">
        <v>612.02599999999995</v>
      </c>
      <c r="X41" s="26">
        <v>0.1271310420970567</v>
      </c>
      <c r="Y41" s="26">
        <v>4.5186004408467026E-2</v>
      </c>
      <c r="AA41" s="26">
        <v>0.34871958653130836</v>
      </c>
      <c r="AB41" s="26">
        <v>0.47896336696316788</v>
      </c>
    </row>
    <row r="42" spans="1:28">
      <c r="A42" s="31" t="s">
        <v>61</v>
      </c>
      <c r="B42" s="32">
        <v>1246606.6000000001</v>
      </c>
      <c r="C42" s="32">
        <v>645510.40000000002</v>
      </c>
      <c r="D42" s="24">
        <v>59012.1</v>
      </c>
      <c r="E42" s="24">
        <v>159046.29999999999</v>
      </c>
      <c r="F42" s="24">
        <v>215485.4</v>
      </c>
      <c r="G42" s="24">
        <v>211966.6</v>
      </c>
      <c r="H42" s="24">
        <v>601096.19999999995</v>
      </c>
      <c r="I42" s="32"/>
      <c r="J42" s="26">
        <v>1</v>
      </c>
      <c r="K42" s="26">
        <v>0.5178140401310245</v>
      </c>
      <c r="L42" s="26">
        <v>4.7338189930969395E-2</v>
      </c>
      <c r="M42" s="26">
        <v>0.12758339318915846</v>
      </c>
      <c r="N42" s="26">
        <v>0.17285757992938589</v>
      </c>
      <c r="O42" s="26">
        <v>0.17003487708151072</v>
      </c>
      <c r="P42" s="26">
        <v>0.48218595986897544</v>
      </c>
      <c r="R42" s="29">
        <v>159.0463</v>
      </c>
      <c r="S42" s="29">
        <v>59.012099999999997</v>
      </c>
      <c r="T42" s="29"/>
      <c r="U42" s="29">
        <v>427.452</v>
      </c>
      <c r="V42" s="29">
        <v>601.09619999999995</v>
      </c>
      <c r="X42" s="26">
        <v>0.12758339318915846</v>
      </c>
      <c r="Y42" s="26">
        <v>4.7338189930969395E-2</v>
      </c>
      <c r="AA42" s="26">
        <v>0.3428924570108966</v>
      </c>
      <c r="AB42" s="26">
        <v>0.48218595986897544</v>
      </c>
    </row>
    <row r="43" spans="1:28">
      <c r="A43" s="31" t="s">
        <v>62</v>
      </c>
      <c r="B43" s="32">
        <v>1278030.3999999999</v>
      </c>
      <c r="C43" s="32">
        <v>623996.4</v>
      </c>
      <c r="D43" s="24">
        <v>59887.6</v>
      </c>
      <c r="E43" s="24">
        <v>149728.5</v>
      </c>
      <c r="F43" s="24">
        <v>208752</v>
      </c>
      <c r="G43" s="24">
        <v>205628.3</v>
      </c>
      <c r="H43" s="24">
        <v>654034</v>
      </c>
      <c r="I43" s="32"/>
      <c r="J43" s="26">
        <v>1</v>
      </c>
      <c r="K43" s="26">
        <v>0.48824847984836672</v>
      </c>
      <c r="L43" s="26">
        <v>4.6859292235928038E-2</v>
      </c>
      <c r="M43" s="26">
        <v>0.11715566390283048</v>
      </c>
      <c r="N43" s="26">
        <v>0.16333883763641305</v>
      </c>
      <c r="O43" s="26">
        <v>0.16089468607319513</v>
      </c>
      <c r="P43" s="26">
        <v>0.51175152015163339</v>
      </c>
      <c r="R43" s="29">
        <v>149.7285</v>
      </c>
      <c r="S43" s="29">
        <v>59.887599999999999</v>
      </c>
      <c r="T43" s="29"/>
      <c r="U43" s="29">
        <v>414.38029999999998</v>
      </c>
      <c r="V43" s="29">
        <v>654.03399999999999</v>
      </c>
      <c r="X43" s="26">
        <v>0.11715566390283048</v>
      </c>
      <c r="Y43" s="26">
        <v>4.6859292235928038E-2</v>
      </c>
      <c r="AA43" s="26">
        <v>0.32423352370960817</v>
      </c>
      <c r="AB43" s="26">
        <v>0.51175152015163339</v>
      </c>
    </row>
    <row r="44" spans="1:28">
      <c r="A44" s="31" t="s">
        <v>63</v>
      </c>
      <c r="B44" s="32">
        <v>1315096.2999999998</v>
      </c>
      <c r="C44" s="32">
        <v>638912.1</v>
      </c>
      <c r="D44" s="24">
        <v>61287.6</v>
      </c>
      <c r="E44" s="24">
        <v>157953.9</v>
      </c>
      <c r="F44" s="24">
        <v>209059.8</v>
      </c>
      <c r="G44" s="24">
        <v>210610.8</v>
      </c>
      <c r="H44" s="24">
        <v>676184.2</v>
      </c>
      <c r="I44" s="32"/>
      <c r="J44" s="26">
        <v>1</v>
      </c>
      <c r="K44" s="26">
        <v>0.48582913661912064</v>
      </c>
      <c r="L44" s="26">
        <v>4.6603127086586746E-2</v>
      </c>
      <c r="M44" s="26">
        <v>0.12010823846132029</v>
      </c>
      <c r="N44" s="26">
        <v>0.15896919487949288</v>
      </c>
      <c r="O44" s="26">
        <v>0.16014857619172074</v>
      </c>
      <c r="P44" s="26">
        <v>0.51417086338087947</v>
      </c>
      <c r="R44" s="29">
        <v>157.9539</v>
      </c>
      <c r="S44" s="29">
        <v>61.287599999999998</v>
      </c>
      <c r="T44" s="29"/>
      <c r="U44" s="29">
        <v>419.67059999999998</v>
      </c>
      <c r="V44" s="29">
        <v>676.18419999999992</v>
      </c>
      <c r="X44" s="26">
        <v>0.12010823846132029</v>
      </c>
      <c r="Y44" s="26">
        <v>4.6603127086586746E-2</v>
      </c>
      <c r="AA44" s="26">
        <v>0.31911777107121364</v>
      </c>
      <c r="AB44" s="26">
        <v>0.51417086338087947</v>
      </c>
    </row>
    <row r="45" spans="1:28">
      <c r="A45" s="31" t="s">
        <v>64</v>
      </c>
      <c r="B45" s="32">
        <v>1313501.2999999998</v>
      </c>
      <c r="C45" s="32">
        <v>663513.79999999993</v>
      </c>
      <c r="D45" s="24">
        <v>61967.6</v>
      </c>
      <c r="E45" s="24">
        <v>160225.70000000001</v>
      </c>
      <c r="F45" s="24">
        <v>218549.2</v>
      </c>
      <c r="G45" s="24">
        <v>222771.3</v>
      </c>
      <c r="H45" s="24">
        <v>649987.5</v>
      </c>
      <c r="I45" s="32"/>
      <c r="J45" s="26">
        <v>1</v>
      </c>
      <c r="K45" s="26">
        <v>0.50514894808250288</v>
      </c>
      <c r="L45" s="26">
        <v>4.7177418096198312E-2</v>
      </c>
      <c r="M45" s="26">
        <v>0.12198366305385464</v>
      </c>
      <c r="N45" s="26">
        <v>0.16638674053843727</v>
      </c>
      <c r="O45" s="26">
        <v>0.16960112639401273</v>
      </c>
      <c r="P45" s="26">
        <v>0.49485105191749723</v>
      </c>
      <c r="R45" s="29">
        <v>160.22570000000002</v>
      </c>
      <c r="S45" s="29">
        <v>61.967599999999997</v>
      </c>
      <c r="T45" s="29"/>
      <c r="U45" s="29">
        <v>441.32049999999998</v>
      </c>
      <c r="V45" s="29">
        <v>649.98749999999995</v>
      </c>
      <c r="X45" s="26">
        <v>0.12198366305385464</v>
      </c>
      <c r="Y45" s="26">
        <v>4.7177418096198312E-2</v>
      </c>
      <c r="AA45" s="26">
        <v>0.33598786693244997</v>
      </c>
      <c r="AB45" s="26">
        <v>0.49485105191749723</v>
      </c>
    </row>
    <row r="46" spans="1:28">
      <c r="A46" s="31" t="s">
        <v>65</v>
      </c>
      <c r="B46" s="32">
        <v>1286079.6000000001</v>
      </c>
      <c r="C46" s="32">
        <v>635890.50000000012</v>
      </c>
      <c r="D46" s="24">
        <v>62759.9</v>
      </c>
      <c r="E46" s="24">
        <v>159360.70000000001</v>
      </c>
      <c r="F46" s="24">
        <v>205299.7</v>
      </c>
      <c r="G46" s="24">
        <v>208470.2</v>
      </c>
      <c r="H46" s="24">
        <v>650189.1</v>
      </c>
      <c r="I46" s="32"/>
      <c r="J46" s="26">
        <v>1</v>
      </c>
      <c r="K46" s="26">
        <v>0.49444101282688885</v>
      </c>
      <c r="L46" s="26">
        <v>4.879939002220391E-2</v>
      </c>
      <c r="M46" s="26">
        <v>0.12391200358049377</v>
      </c>
      <c r="N46" s="26">
        <v>0.15963218761886899</v>
      </c>
      <c r="O46" s="26">
        <v>0.16209743160532208</v>
      </c>
      <c r="P46" s="26">
        <v>0.50555898717311121</v>
      </c>
      <c r="R46" s="29">
        <v>159.36070000000001</v>
      </c>
      <c r="S46" s="29">
        <v>62.759900000000002</v>
      </c>
      <c r="T46" s="29"/>
      <c r="U46" s="29">
        <v>413.76990000000001</v>
      </c>
      <c r="V46" s="29">
        <v>650.18909999999994</v>
      </c>
      <c r="X46" s="26">
        <v>0.12391200358049377</v>
      </c>
      <c r="Y46" s="26">
        <v>4.879939002220391E-2</v>
      </c>
      <c r="AA46" s="26">
        <v>0.32172961922419108</v>
      </c>
      <c r="AB46" s="26">
        <v>0.50555898717311121</v>
      </c>
    </row>
    <row r="47" spans="1:28">
      <c r="A47" s="31" t="s">
        <v>66</v>
      </c>
      <c r="B47" s="32">
        <v>1315509.7</v>
      </c>
      <c r="C47" s="32">
        <v>675416</v>
      </c>
      <c r="D47" s="24">
        <v>62621.1</v>
      </c>
      <c r="E47" s="24">
        <v>165958.1</v>
      </c>
      <c r="F47" s="24">
        <v>205630.2</v>
      </c>
      <c r="G47" s="24">
        <v>241206.6</v>
      </c>
      <c r="H47" s="24">
        <v>640093.69999999995</v>
      </c>
      <c r="I47" s="32"/>
      <c r="J47" s="26">
        <v>1</v>
      </c>
      <c r="K47" s="26">
        <v>0.51342532860076973</v>
      </c>
      <c r="L47" s="26">
        <v>4.760215755155587E-2</v>
      </c>
      <c r="M47" s="26">
        <v>0.12615498008110471</v>
      </c>
      <c r="N47" s="26">
        <v>0.15631218834798408</v>
      </c>
      <c r="O47" s="26">
        <v>0.18335600262012514</v>
      </c>
      <c r="P47" s="26">
        <v>0.48657467139923027</v>
      </c>
      <c r="R47" s="29">
        <v>165.9581</v>
      </c>
      <c r="S47" s="29">
        <v>62.621099999999998</v>
      </c>
      <c r="T47" s="29"/>
      <c r="U47" s="29">
        <v>446.83680000000004</v>
      </c>
      <c r="V47" s="29">
        <v>640.0936999999999</v>
      </c>
      <c r="X47" s="26">
        <v>0.12615498008110471</v>
      </c>
      <c r="Y47" s="26">
        <v>4.760215755155587E-2</v>
      </c>
      <c r="AA47" s="26">
        <v>0.33966819096810918</v>
      </c>
      <c r="AB47" s="26">
        <v>0.48657467139923027</v>
      </c>
    </row>
    <row r="48" spans="1:28">
      <c r="A48" s="31" t="s">
        <v>67</v>
      </c>
      <c r="B48" s="32">
        <v>1346828.5</v>
      </c>
      <c r="C48" s="32">
        <v>682668.79999999993</v>
      </c>
      <c r="D48" s="24">
        <v>64133.599999999999</v>
      </c>
      <c r="E48" s="24">
        <v>168388</v>
      </c>
      <c r="F48" s="24">
        <v>203652.6</v>
      </c>
      <c r="G48" s="24">
        <v>246494.6</v>
      </c>
      <c r="H48" s="24">
        <v>664159.69999999995</v>
      </c>
      <c r="I48" s="32"/>
      <c r="J48" s="26">
        <v>1</v>
      </c>
      <c r="K48" s="26">
        <v>0.50687136483969553</v>
      </c>
      <c r="L48" s="26">
        <v>4.7618237956799994E-2</v>
      </c>
      <c r="M48" s="26">
        <v>0.12502556932824038</v>
      </c>
      <c r="N48" s="26">
        <v>0.15120900693740888</v>
      </c>
      <c r="O48" s="26">
        <v>0.18301855061724637</v>
      </c>
      <c r="P48" s="26">
        <v>0.49312863516030436</v>
      </c>
      <c r="R48" s="29">
        <v>168.38800000000001</v>
      </c>
      <c r="S48" s="29">
        <v>64.133600000000001</v>
      </c>
      <c r="T48" s="29"/>
      <c r="U48" s="29">
        <v>450.1472</v>
      </c>
      <c r="V48" s="29">
        <v>664.15969999999993</v>
      </c>
      <c r="X48" s="26">
        <v>0.12502556932824038</v>
      </c>
      <c r="Y48" s="26">
        <v>4.7618237956799994E-2</v>
      </c>
      <c r="AA48" s="26">
        <v>0.33422755755465527</v>
      </c>
      <c r="AB48" s="26">
        <v>0.49312863516030436</v>
      </c>
    </row>
    <row r="49" spans="1:28">
      <c r="A49" s="31" t="s">
        <v>68</v>
      </c>
      <c r="B49" s="32">
        <v>1346778.2</v>
      </c>
      <c r="C49" s="32">
        <v>668596.79999999993</v>
      </c>
      <c r="D49" s="24">
        <v>63018.7</v>
      </c>
      <c r="E49" s="24">
        <v>154182.6</v>
      </c>
      <c r="F49" s="24">
        <v>203232</v>
      </c>
      <c r="G49" s="24">
        <v>248163.5</v>
      </c>
      <c r="H49" s="24">
        <v>678181.4</v>
      </c>
      <c r="I49" s="32"/>
      <c r="J49" s="26">
        <v>1</v>
      </c>
      <c r="K49" s="26">
        <v>0.49644165609452245</v>
      </c>
      <c r="L49" s="26">
        <v>4.6792188943955287E-2</v>
      </c>
      <c r="M49" s="26">
        <v>0.11448254805431214</v>
      </c>
      <c r="N49" s="26">
        <v>0.15090235348329814</v>
      </c>
      <c r="O49" s="26">
        <v>0.18426456561295693</v>
      </c>
      <c r="P49" s="26">
        <v>0.5035583439054776</v>
      </c>
      <c r="R49" s="29">
        <v>154.18260000000001</v>
      </c>
      <c r="S49" s="29">
        <v>63.018699999999995</v>
      </c>
      <c r="T49" s="29"/>
      <c r="U49" s="29">
        <v>451.39550000000003</v>
      </c>
      <c r="V49" s="29">
        <v>678.18140000000005</v>
      </c>
      <c r="X49" s="26">
        <v>0.11448254805431214</v>
      </c>
      <c r="Y49" s="26">
        <v>4.6792188943955287E-2</v>
      </c>
      <c r="AA49" s="26">
        <v>0.33516691909625507</v>
      </c>
      <c r="AB49" s="26">
        <v>0.5035583439054776</v>
      </c>
    </row>
    <row r="50" spans="1:28">
      <c r="A50" s="31" t="s">
        <v>69</v>
      </c>
      <c r="B50" s="32">
        <v>1317988.8999999999</v>
      </c>
      <c r="C50" s="32">
        <v>670937.79999999993</v>
      </c>
      <c r="D50" s="24">
        <v>60306.6</v>
      </c>
      <c r="E50" s="24">
        <v>160044.29999999999</v>
      </c>
      <c r="F50" s="24">
        <v>192520</v>
      </c>
      <c r="G50" s="24">
        <v>258066.9</v>
      </c>
      <c r="H50" s="24">
        <v>647051.1</v>
      </c>
      <c r="I50" s="32"/>
      <c r="J50" s="26">
        <v>1</v>
      </c>
      <c r="K50" s="26">
        <v>0.50906179862364542</v>
      </c>
      <c r="L50" s="26">
        <v>4.5756531029965429E-2</v>
      </c>
      <c r="M50" s="26">
        <v>0.12143068883205314</v>
      </c>
      <c r="N50" s="26">
        <v>0.14607103291992823</v>
      </c>
      <c r="O50" s="26">
        <v>0.19580354584169868</v>
      </c>
      <c r="P50" s="26">
        <v>0.49093820137635458</v>
      </c>
      <c r="R50" s="29">
        <v>160.04429999999999</v>
      </c>
      <c r="S50" s="29">
        <v>60.306599999999996</v>
      </c>
      <c r="T50" s="29"/>
      <c r="U50" s="29">
        <v>450.58690000000001</v>
      </c>
      <c r="V50" s="29">
        <v>647.05110000000002</v>
      </c>
      <c r="X50" s="26">
        <v>0.12143068883205314</v>
      </c>
      <c r="Y50" s="26">
        <v>4.5756531029965429E-2</v>
      </c>
      <c r="AA50" s="26">
        <v>0.34187457876162691</v>
      </c>
      <c r="AB50" s="26">
        <v>0.49093820137635458</v>
      </c>
    </row>
    <row r="51" spans="1:28">
      <c r="A51" s="31" t="s">
        <v>70</v>
      </c>
      <c r="B51" s="32">
        <v>1367930.2000000002</v>
      </c>
      <c r="C51" s="32">
        <v>701343.8</v>
      </c>
      <c r="D51" s="24">
        <v>60308.3</v>
      </c>
      <c r="E51" s="24">
        <v>166406</v>
      </c>
      <c r="F51" s="24">
        <v>186296.4</v>
      </c>
      <c r="G51" s="24">
        <v>288333.09999999998</v>
      </c>
      <c r="H51" s="24">
        <v>666586.4</v>
      </c>
      <c r="I51" s="32"/>
      <c r="J51" s="26">
        <v>1</v>
      </c>
      <c r="K51" s="26">
        <v>0.51270437629054466</v>
      </c>
      <c r="L51" s="26">
        <v>4.4087264101633251E-2</v>
      </c>
      <c r="M51" s="26">
        <v>0.12164801976007254</v>
      </c>
      <c r="N51" s="26">
        <v>0.1361885277479801</v>
      </c>
      <c r="O51" s="26">
        <v>0.21078056468085868</v>
      </c>
      <c r="P51" s="26">
        <v>0.48729562370945528</v>
      </c>
      <c r="R51" s="29">
        <v>166.40600000000001</v>
      </c>
      <c r="S51" s="29">
        <v>60.308300000000003</v>
      </c>
      <c r="T51" s="29"/>
      <c r="U51" s="29">
        <v>474.62950000000001</v>
      </c>
      <c r="V51" s="29">
        <v>666.58640000000003</v>
      </c>
      <c r="X51" s="26">
        <v>0.12164801976007254</v>
      </c>
      <c r="Y51" s="26">
        <v>4.4087264101633251E-2</v>
      </c>
      <c r="AA51" s="26">
        <v>0.34696909242883878</v>
      </c>
      <c r="AB51" s="26">
        <v>0.48729562370945528</v>
      </c>
    </row>
    <row r="52" spans="1:28">
      <c r="A52" s="31" t="s">
        <v>71</v>
      </c>
      <c r="B52" s="32">
        <v>1366478.2</v>
      </c>
      <c r="C52" s="32">
        <v>663535.5</v>
      </c>
      <c r="D52" s="24">
        <v>57999</v>
      </c>
      <c r="E52" s="24">
        <v>164860.9</v>
      </c>
      <c r="F52" s="24">
        <v>181736.7</v>
      </c>
      <c r="G52" s="24">
        <v>258938.9</v>
      </c>
      <c r="H52" s="24">
        <v>702942.7</v>
      </c>
      <c r="I52" s="32"/>
      <c r="J52" s="26">
        <v>1</v>
      </c>
      <c r="K52" s="26">
        <v>0.48558074325664324</v>
      </c>
      <c r="L52" s="26">
        <v>4.2444145834159668E-2</v>
      </c>
      <c r="M52" s="26">
        <v>0.12064656428474307</v>
      </c>
      <c r="N52" s="26">
        <v>0.13299641370056253</v>
      </c>
      <c r="O52" s="26">
        <v>0.18949361943717799</v>
      </c>
      <c r="P52" s="26">
        <v>0.51441925674335676</v>
      </c>
      <c r="R52" s="29">
        <v>164.86089999999999</v>
      </c>
      <c r="S52" s="29">
        <v>57.999000000000002</v>
      </c>
      <c r="T52" s="29"/>
      <c r="U52" s="29">
        <v>440.67559999999997</v>
      </c>
      <c r="V52" s="29">
        <v>702.94269999999995</v>
      </c>
      <c r="X52" s="26">
        <v>0.12064656428474307</v>
      </c>
      <c r="Y52" s="26">
        <v>4.2444145834159668E-2</v>
      </c>
      <c r="AA52" s="26">
        <v>0.32249003313774049</v>
      </c>
      <c r="AB52" s="26">
        <v>0.51441925674335676</v>
      </c>
    </row>
    <row r="53" spans="1:28">
      <c r="A53" s="31" t="s">
        <v>72</v>
      </c>
      <c r="B53" s="32">
        <v>1372002.5</v>
      </c>
      <c r="C53" s="32">
        <v>681136.8</v>
      </c>
      <c r="D53" s="24">
        <v>56759.5</v>
      </c>
      <c r="E53" s="24">
        <v>164898.1</v>
      </c>
      <c r="F53" s="24">
        <v>177210.2</v>
      </c>
      <c r="G53" s="24">
        <v>282269</v>
      </c>
      <c r="H53" s="24">
        <v>690865.7</v>
      </c>
      <c r="I53" s="32"/>
      <c r="J53" s="26">
        <v>1</v>
      </c>
      <c r="K53" s="26">
        <v>0.49645448896776795</v>
      </c>
      <c r="L53" s="26">
        <v>4.1369822576853905E-2</v>
      </c>
      <c r="M53" s="26">
        <v>0.12018790053225122</v>
      </c>
      <c r="N53" s="26">
        <v>0.12916171799978499</v>
      </c>
      <c r="O53" s="26">
        <v>0.20573504785887781</v>
      </c>
      <c r="P53" s="26">
        <v>0.503545511032232</v>
      </c>
      <c r="R53" s="29">
        <v>164.8981</v>
      </c>
      <c r="S53" s="29">
        <v>56.759500000000003</v>
      </c>
      <c r="T53" s="29"/>
      <c r="U53" s="29">
        <v>459.47919999999999</v>
      </c>
      <c r="V53" s="29">
        <v>690.86569999999995</v>
      </c>
      <c r="X53" s="26">
        <v>0.12018790053225122</v>
      </c>
      <c r="Y53" s="26">
        <v>4.1369822576853905E-2</v>
      </c>
      <c r="AA53" s="26">
        <v>0.33489676585866279</v>
      </c>
      <c r="AB53" s="26">
        <v>0.503545511032232</v>
      </c>
    </row>
    <row r="54" spans="1:28">
      <c r="A54" s="31" t="s">
        <v>73</v>
      </c>
      <c r="B54" s="32">
        <v>1383785.9000000001</v>
      </c>
      <c r="C54" s="32">
        <v>724411.60000000009</v>
      </c>
      <c r="D54" s="24">
        <v>58354</v>
      </c>
      <c r="E54" s="24">
        <v>174912.7</v>
      </c>
      <c r="F54" s="24">
        <v>187264.5</v>
      </c>
      <c r="G54" s="24">
        <v>303880.40000000002</v>
      </c>
      <c r="H54" s="24">
        <v>659374.30000000005</v>
      </c>
      <c r="I54" s="32"/>
      <c r="J54" s="26">
        <v>1</v>
      </c>
      <c r="K54" s="26">
        <v>0.52349976972593815</v>
      </c>
      <c r="L54" s="26">
        <v>4.2169818322328613E-2</v>
      </c>
      <c r="M54" s="26">
        <v>0.1264015625538604</v>
      </c>
      <c r="N54" s="26">
        <v>0.13532765437196606</v>
      </c>
      <c r="O54" s="26">
        <v>0.219600734477783</v>
      </c>
      <c r="P54" s="26">
        <v>0.47650023027406191</v>
      </c>
      <c r="R54" s="29">
        <v>174.9127</v>
      </c>
      <c r="S54" s="29">
        <v>58.353999999999999</v>
      </c>
      <c r="T54" s="29"/>
      <c r="U54" s="29">
        <v>491.14490000000001</v>
      </c>
      <c r="V54" s="29">
        <v>659.37430000000006</v>
      </c>
      <c r="X54" s="26">
        <v>0.1264015625538604</v>
      </c>
      <c r="Y54" s="26">
        <v>4.2169818322328613E-2</v>
      </c>
      <c r="AA54" s="26">
        <v>0.35492838884974909</v>
      </c>
      <c r="AB54" s="26">
        <v>0.47650023027406191</v>
      </c>
    </row>
    <row r="55" spans="1:28">
      <c r="A55" s="31" t="s">
        <v>74</v>
      </c>
      <c r="B55" s="32">
        <v>1457262.9</v>
      </c>
      <c r="C55" s="32">
        <v>751320.1</v>
      </c>
      <c r="D55" s="24">
        <v>59935.1</v>
      </c>
      <c r="E55" s="24">
        <v>198997.8</v>
      </c>
      <c r="F55" s="24">
        <v>187844.1</v>
      </c>
      <c r="G55" s="24">
        <v>304543.09999999998</v>
      </c>
      <c r="H55" s="24">
        <v>705942.8</v>
      </c>
      <c r="I55" s="32"/>
      <c r="J55" s="26">
        <v>1</v>
      </c>
      <c r="K55" s="26">
        <v>0.51556935951639205</v>
      </c>
      <c r="L55" s="26">
        <v>4.1128543106394876E-2</v>
      </c>
      <c r="M55" s="26">
        <v>0.13655586785335713</v>
      </c>
      <c r="N55" s="26">
        <v>0.12890199839713207</v>
      </c>
      <c r="O55" s="26">
        <v>0.20898295015950794</v>
      </c>
      <c r="P55" s="26">
        <v>0.48443064048360807</v>
      </c>
      <c r="R55" s="29">
        <v>198.99779999999998</v>
      </c>
      <c r="S55" s="29">
        <v>59.935099999999998</v>
      </c>
      <c r="T55" s="29"/>
      <c r="U55" s="29">
        <v>492.38719999999995</v>
      </c>
      <c r="V55" s="29">
        <v>705.94280000000003</v>
      </c>
      <c r="X55" s="26">
        <v>0.13655586785335713</v>
      </c>
      <c r="Y55" s="26">
        <v>4.1128543106394876E-2</v>
      </c>
      <c r="AA55" s="26">
        <v>0.33788494855663997</v>
      </c>
      <c r="AB55" s="26">
        <v>0.48443064048360807</v>
      </c>
    </row>
    <row r="56" spans="1:28">
      <c r="A56" s="31" t="s">
        <v>75</v>
      </c>
      <c r="B56" s="32">
        <v>1461355.3</v>
      </c>
      <c r="C56" s="32">
        <v>732386.4</v>
      </c>
      <c r="D56" s="24">
        <v>59443.6</v>
      </c>
      <c r="E56" s="24">
        <v>201264</v>
      </c>
      <c r="F56" s="24">
        <v>199981.1</v>
      </c>
      <c r="G56" s="24">
        <v>271697.7</v>
      </c>
      <c r="H56" s="24">
        <v>728968.9</v>
      </c>
      <c r="I56" s="32"/>
      <c r="J56" s="26">
        <v>1</v>
      </c>
      <c r="K56" s="26">
        <v>0.50116929127365539</v>
      </c>
      <c r="L56" s="26">
        <v>4.0677034530890603E-2</v>
      </c>
      <c r="M56" s="26">
        <v>0.13772420711102906</v>
      </c>
      <c r="N56" s="26">
        <v>0.13684632340950897</v>
      </c>
      <c r="O56" s="26">
        <v>0.18592172622222672</v>
      </c>
      <c r="P56" s="26">
        <v>0.49883070872634466</v>
      </c>
      <c r="R56" s="29">
        <v>201.26400000000001</v>
      </c>
      <c r="S56" s="29">
        <v>59.443599999999996</v>
      </c>
      <c r="T56" s="29"/>
      <c r="U56" s="29">
        <v>471.67880000000002</v>
      </c>
      <c r="V56" s="29">
        <v>728.96890000000008</v>
      </c>
      <c r="X56" s="26">
        <v>0.13772420711102906</v>
      </c>
      <c r="Y56" s="26">
        <v>4.0677034530890603E-2</v>
      </c>
      <c r="AA56" s="26">
        <v>0.32276804963173567</v>
      </c>
      <c r="AB56" s="26">
        <v>0.49883070872634466</v>
      </c>
    </row>
    <row r="57" spans="1:28">
      <c r="A57" s="31" t="s">
        <v>76</v>
      </c>
      <c r="B57" s="32">
        <v>1502083.7</v>
      </c>
      <c r="C57" s="32">
        <v>754497.1</v>
      </c>
      <c r="D57" s="24">
        <v>60888.1</v>
      </c>
      <c r="E57" s="24">
        <v>211352.5</v>
      </c>
      <c r="F57" s="24">
        <v>211042.4</v>
      </c>
      <c r="G57" s="24">
        <v>271214.09999999998</v>
      </c>
      <c r="H57" s="24">
        <v>747586.6</v>
      </c>
      <c r="I57" s="32"/>
      <c r="J57" s="26">
        <v>1</v>
      </c>
      <c r="K57" s="26">
        <v>0.50230030457024466</v>
      </c>
      <c r="L57" s="26">
        <v>4.0535757095293688E-2</v>
      </c>
      <c r="M57" s="26">
        <v>0.14070620698433783</v>
      </c>
      <c r="N57" s="26">
        <v>0.1404997604327908</v>
      </c>
      <c r="O57" s="26">
        <v>0.18055858005782233</v>
      </c>
      <c r="P57" s="26">
        <v>0.49769969542975534</v>
      </c>
      <c r="R57" s="29">
        <v>211.35249999999999</v>
      </c>
      <c r="S57" s="29">
        <v>60.888100000000001</v>
      </c>
      <c r="T57" s="29"/>
      <c r="U57" s="29">
        <v>482.25650000000002</v>
      </c>
      <c r="V57" s="29">
        <v>747.58659999999998</v>
      </c>
      <c r="X57" s="26">
        <v>0.14070620698433783</v>
      </c>
      <c r="Y57" s="26">
        <v>4.0535757095293688E-2</v>
      </c>
      <c r="AA57" s="26">
        <v>0.3210583404906131</v>
      </c>
      <c r="AB57" s="26">
        <v>0.49769969542975534</v>
      </c>
    </row>
    <row r="58" spans="1:28">
      <c r="A58" s="31" t="s">
        <v>77</v>
      </c>
      <c r="B58" s="32">
        <v>1469978.2999999998</v>
      </c>
      <c r="C58" s="32">
        <v>736541.2</v>
      </c>
      <c r="D58" s="24">
        <v>60959.6</v>
      </c>
      <c r="E58" s="24">
        <v>205264.6</v>
      </c>
      <c r="F58" s="24">
        <v>236852.1</v>
      </c>
      <c r="G58" s="24">
        <v>233464.9</v>
      </c>
      <c r="H58" s="24">
        <v>733437.1</v>
      </c>
      <c r="I58" s="32"/>
      <c r="J58" s="26">
        <v>1</v>
      </c>
      <c r="K58" s="26">
        <v>0.50105583191262082</v>
      </c>
      <c r="L58" s="26">
        <v>4.1469727818431064E-2</v>
      </c>
      <c r="M58" s="26">
        <v>0.13963784363347406</v>
      </c>
      <c r="N58" s="26">
        <v>0.16112625608146736</v>
      </c>
      <c r="O58" s="26">
        <v>0.15882200437924834</v>
      </c>
      <c r="P58" s="26">
        <v>0.49894416808737929</v>
      </c>
      <c r="R58" s="29">
        <v>205.2646</v>
      </c>
      <c r="S58" s="29">
        <v>60.959600000000002</v>
      </c>
      <c r="T58" s="29"/>
      <c r="U58" s="29">
        <v>470.31700000000001</v>
      </c>
      <c r="V58" s="29">
        <v>733.43709999999999</v>
      </c>
      <c r="X58" s="26">
        <v>0.13963784363347406</v>
      </c>
      <c r="Y58" s="26">
        <v>4.1469727818431064E-2</v>
      </c>
      <c r="AA58" s="26">
        <v>0.31994826046071567</v>
      </c>
      <c r="AB58" s="26">
        <v>0.49894416808737929</v>
      </c>
    </row>
    <row r="59" spans="1:28">
      <c r="A59" s="31" t="s">
        <v>78</v>
      </c>
      <c r="B59" s="32">
        <v>1508553.6</v>
      </c>
      <c r="C59" s="32">
        <v>759495.6</v>
      </c>
      <c r="D59" s="24">
        <v>61713.7</v>
      </c>
      <c r="E59" s="24">
        <v>224197</v>
      </c>
      <c r="F59" s="24">
        <v>241335</v>
      </c>
      <c r="G59" s="24">
        <v>232249.9</v>
      </c>
      <c r="H59" s="24">
        <v>749058</v>
      </c>
      <c r="I59" s="32"/>
      <c r="J59" s="26">
        <v>1</v>
      </c>
      <c r="K59" s="26">
        <v>0.50345947270285918</v>
      </c>
      <c r="L59" s="26">
        <v>4.0909186123714789E-2</v>
      </c>
      <c r="M59" s="26">
        <v>0.14861719199105686</v>
      </c>
      <c r="N59" s="26">
        <v>0.15997774291877995</v>
      </c>
      <c r="O59" s="26">
        <v>0.1539553516693076</v>
      </c>
      <c r="P59" s="26">
        <v>0.49654052729714077</v>
      </c>
      <c r="R59" s="29">
        <v>224.197</v>
      </c>
      <c r="S59" s="29">
        <v>61.713699999999996</v>
      </c>
      <c r="T59" s="29"/>
      <c r="U59" s="29">
        <v>473.5849</v>
      </c>
      <c r="V59" s="29">
        <v>749.05799999999999</v>
      </c>
      <c r="X59" s="26">
        <v>0.14861719199105686</v>
      </c>
      <c r="Y59" s="26">
        <v>4.0909186123714789E-2</v>
      </c>
      <c r="AA59" s="26">
        <v>0.31393309458808755</v>
      </c>
      <c r="AB59" s="26">
        <v>0.49654052729714077</v>
      </c>
    </row>
    <row r="60" spans="1:28">
      <c r="A60" s="31" t="s">
        <v>79</v>
      </c>
      <c r="B60" s="32">
        <v>1531818.4</v>
      </c>
      <c r="C60" s="32">
        <v>803828.8</v>
      </c>
      <c r="D60" s="24">
        <v>63116.4</v>
      </c>
      <c r="E60" s="24">
        <v>251212.2</v>
      </c>
      <c r="F60" s="24">
        <v>272489.40000000002</v>
      </c>
      <c r="G60" s="24">
        <v>217010.8</v>
      </c>
      <c r="H60" s="24">
        <v>727989.6</v>
      </c>
      <c r="I60" s="32"/>
      <c r="J60" s="26">
        <v>1</v>
      </c>
      <c r="K60" s="26">
        <v>0.52475463148895463</v>
      </c>
      <c r="L60" s="26">
        <v>4.1203578700973957E-2</v>
      </c>
      <c r="M60" s="26">
        <v>0.16399607159699872</v>
      </c>
      <c r="N60" s="26">
        <v>0.17788622985596728</v>
      </c>
      <c r="O60" s="26">
        <v>0.14166875133501464</v>
      </c>
      <c r="P60" s="26">
        <v>0.47524536851104543</v>
      </c>
      <c r="R60" s="29">
        <v>251.21220000000002</v>
      </c>
      <c r="S60" s="29">
        <v>63.116399999999999</v>
      </c>
      <c r="T60" s="29"/>
      <c r="U60" s="29">
        <v>489.50020000000001</v>
      </c>
      <c r="V60" s="29">
        <v>727.9896</v>
      </c>
      <c r="X60" s="26">
        <v>0.16399607159699872</v>
      </c>
      <c r="Y60" s="26">
        <v>4.1203578700973957E-2</v>
      </c>
      <c r="AA60" s="26">
        <v>0.31955498119098191</v>
      </c>
      <c r="AB60" s="26">
        <v>0.47524536851104543</v>
      </c>
    </row>
    <row r="61" spans="1:28">
      <c r="A61" s="31" t="s">
        <v>80</v>
      </c>
      <c r="B61" s="32">
        <v>1551334.0999999999</v>
      </c>
      <c r="C61" s="32">
        <v>810101.89999999991</v>
      </c>
      <c r="D61" s="24">
        <v>64571.199999999997</v>
      </c>
      <c r="E61" s="24">
        <v>245349.2</v>
      </c>
      <c r="F61" s="24">
        <v>290736.40000000002</v>
      </c>
      <c r="G61" s="24">
        <v>209445.1</v>
      </c>
      <c r="H61" s="24">
        <v>741232.2</v>
      </c>
      <c r="I61" s="32"/>
      <c r="J61" s="26">
        <v>1</v>
      </c>
      <c r="K61" s="26">
        <v>0.52219692714805921</v>
      </c>
      <c r="L61" s="26">
        <v>4.1623013379258535E-2</v>
      </c>
      <c r="M61" s="26">
        <v>0.1581536820469556</v>
      </c>
      <c r="N61" s="26">
        <v>0.18741056488089836</v>
      </c>
      <c r="O61" s="26">
        <v>0.13500966684094678</v>
      </c>
      <c r="P61" s="26">
        <v>0.47780307285194079</v>
      </c>
      <c r="R61" s="29">
        <v>245.34920000000002</v>
      </c>
      <c r="S61" s="29">
        <v>64.57119999999999</v>
      </c>
      <c r="T61" s="29"/>
      <c r="U61" s="29">
        <v>500.18150000000003</v>
      </c>
      <c r="V61" s="29">
        <v>741.23219999999992</v>
      </c>
      <c r="X61" s="26">
        <v>0.1581536820469556</v>
      </c>
      <c r="Y61" s="26">
        <v>4.1623013379258535E-2</v>
      </c>
      <c r="AA61" s="26">
        <v>0.32242023172184514</v>
      </c>
      <c r="AB61" s="26">
        <v>0.47780307285194079</v>
      </c>
    </row>
    <row r="62" spans="1:28">
      <c r="A62" s="31" t="s">
        <v>81</v>
      </c>
      <c r="B62" s="32">
        <v>1548369.2000000002</v>
      </c>
      <c r="C62" s="32">
        <v>829875.3</v>
      </c>
      <c r="D62" s="24">
        <v>65819.7</v>
      </c>
      <c r="E62" s="24">
        <v>252588.2</v>
      </c>
      <c r="F62" s="24">
        <v>288157.3</v>
      </c>
      <c r="G62" s="24">
        <v>223310.1</v>
      </c>
      <c r="H62" s="24">
        <v>718493.9</v>
      </c>
      <c r="I62" s="32"/>
      <c r="J62" s="26">
        <v>1</v>
      </c>
      <c r="K62" s="26">
        <v>0.53596732613901121</v>
      </c>
      <c r="L62" s="26">
        <v>4.2509047583741646E-2</v>
      </c>
      <c r="M62" s="26">
        <v>0.1631317646979803</v>
      </c>
      <c r="N62" s="26">
        <v>0.18610374063240212</v>
      </c>
      <c r="O62" s="26">
        <v>0.14422277322488719</v>
      </c>
      <c r="P62" s="26">
        <v>0.46403267386098868</v>
      </c>
      <c r="R62" s="29">
        <v>252.5882</v>
      </c>
      <c r="S62" s="29">
        <v>65.819699999999997</v>
      </c>
      <c r="T62" s="29"/>
      <c r="U62" s="29">
        <v>511.4674</v>
      </c>
      <c r="V62" s="29">
        <v>718.49390000000005</v>
      </c>
      <c r="X62" s="26">
        <v>0.1631317646979803</v>
      </c>
      <c r="Y62" s="26">
        <v>4.2509047583741646E-2</v>
      </c>
      <c r="AA62" s="26">
        <v>0.33032651385728928</v>
      </c>
      <c r="AB62" s="26">
        <v>0.46403267386098868</v>
      </c>
    </row>
    <row r="63" spans="1:28">
      <c r="A63" s="31" t="s">
        <v>82</v>
      </c>
      <c r="B63" s="32">
        <v>1573062.1</v>
      </c>
      <c r="C63" s="32">
        <v>832844.3</v>
      </c>
      <c r="D63" s="24">
        <v>66719.899999999994</v>
      </c>
      <c r="E63" s="24">
        <v>234546.6</v>
      </c>
      <c r="F63" s="24">
        <v>297366.2</v>
      </c>
      <c r="G63" s="24">
        <v>234211.6</v>
      </c>
      <c r="H63" s="24">
        <v>740217.8</v>
      </c>
      <c r="I63" s="32"/>
      <c r="J63" s="26">
        <v>1</v>
      </c>
      <c r="K63" s="26">
        <v>0.52944146324547514</v>
      </c>
      <c r="L63" s="26">
        <v>4.2414028028518382E-2</v>
      </c>
      <c r="M63" s="26">
        <v>0.14910193310232317</v>
      </c>
      <c r="N63" s="26">
        <v>0.18903652945424088</v>
      </c>
      <c r="O63" s="26">
        <v>0.14888897266039275</v>
      </c>
      <c r="P63" s="26">
        <v>0.4705585367545248</v>
      </c>
      <c r="R63" s="29">
        <v>234.54660000000001</v>
      </c>
      <c r="S63" s="29">
        <v>66.719899999999996</v>
      </c>
      <c r="T63" s="29"/>
      <c r="U63" s="29">
        <v>531.57780000000002</v>
      </c>
      <c r="V63" s="29">
        <v>740.21780000000001</v>
      </c>
      <c r="X63" s="26">
        <v>0.14910193310232317</v>
      </c>
      <c r="Y63" s="26">
        <v>4.2414028028518382E-2</v>
      </c>
      <c r="AA63" s="26">
        <v>0.33792550211463362</v>
      </c>
      <c r="AB63" s="26">
        <v>0.4705585367545248</v>
      </c>
    </row>
    <row r="64" spans="1:28">
      <c r="A64" s="31" t="s">
        <v>83</v>
      </c>
      <c r="B64" s="32">
        <v>1603425</v>
      </c>
      <c r="C64" s="32">
        <v>862326.6</v>
      </c>
      <c r="D64" s="24">
        <v>68324.899999999994</v>
      </c>
      <c r="E64" s="24">
        <v>248269.8</v>
      </c>
      <c r="F64" s="24">
        <v>294578</v>
      </c>
      <c r="G64" s="24">
        <v>251153.9</v>
      </c>
      <c r="H64" s="24">
        <v>741098.4</v>
      </c>
      <c r="I64" s="32"/>
      <c r="J64" s="26">
        <v>1</v>
      </c>
      <c r="K64" s="26">
        <v>0.53780289068712284</v>
      </c>
      <c r="L64" s="26">
        <v>4.2611846516051571E-2</v>
      </c>
      <c r="M64" s="26">
        <v>0.15483717666869357</v>
      </c>
      <c r="N64" s="26">
        <v>0.18371797870184137</v>
      </c>
      <c r="O64" s="26">
        <v>0.15663588880053636</v>
      </c>
      <c r="P64" s="26">
        <v>0.46219710931287716</v>
      </c>
      <c r="R64" s="29">
        <v>248.26979999999998</v>
      </c>
      <c r="S64" s="29">
        <v>68.3249</v>
      </c>
      <c r="T64" s="29"/>
      <c r="U64" s="29">
        <v>545.7319</v>
      </c>
      <c r="V64" s="29">
        <v>741.09839999999997</v>
      </c>
      <c r="X64" s="26">
        <v>0.15483717666869357</v>
      </c>
      <c r="Y64" s="26">
        <v>4.2611846516051571E-2</v>
      </c>
      <c r="AA64" s="26">
        <v>0.34035386750237773</v>
      </c>
      <c r="AB64" s="26">
        <v>0.46219710931287716</v>
      </c>
    </row>
    <row r="65" spans="1:28">
      <c r="A65" s="31" t="s">
        <v>84</v>
      </c>
      <c r="B65" s="32">
        <v>1590712.8</v>
      </c>
      <c r="C65" s="32">
        <v>888768.20000000007</v>
      </c>
      <c r="D65" s="24">
        <v>81434.399999999994</v>
      </c>
      <c r="E65" s="24">
        <v>268261.40000000002</v>
      </c>
      <c r="F65" s="24">
        <v>295216.2</v>
      </c>
      <c r="G65" s="24">
        <v>243856.2</v>
      </c>
      <c r="H65" s="24">
        <v>701944.6</v>
      </c>
      <c r="I65" s="32"/>
      <c r="J65" s="26">
        <v>1</v>
      </c>
      <c r="K65" s="26">
        <v>0.55872323401182167</v>
      </c>
      <c r="L65" s="26">
        <v>5.1193653562101211E-2</v>
      </c>
      <c r="M65" s="26">
        <v>0.16864225899232094</v>
      </c>
      <c r="N65" s="26">
        <v>0.18558736687100275</v>
      </c>
      <c r="O65" s="26">
        <v>0.15329995458639675</v>
      </c>
      <c r="P65" s="26">
        <v>0.44127676598817833</v>
      </c>
      <c r="R65" s="29">
        <v>268.26140000000004</v>
      </c>
      <c r="S65" s="29">
        <v>81.434399999999997</v>
      </c>
      <c r="T65" s="29"/>
      <c r="U65" s="29">
        <v>539.07240000000002</v>
      </c>
      <c r="V65" s="29">
        <v>701.94459999999992</v>
      </c>
      <c r="X65" s="26">
        <v>0.16864225899232094</v>
      </c>
      <c r="Y65" s="26">
        <v>5.1193653562101211E-2</v>
      </c>
      <c r="AA65" s="26">
        <v>0.33888732145739953</v>
      </c>
      <c r="AB65" s="26">
        <v>0.44127676598817833</v>
      </c>
    </row>
    <row r="66" spans="1:28" ht="14.5">
      <c r="A66" s="31" t="s">
        <v>85</v>
      </c>
      <c r="B66" s="79">
        <v>1604038.5</v>
      </c>
      <c r="C66" s="32">
        <v>932090.99999999988</v>
      </c>
      <c r="D66" s="1">
        <v>89398.6</v>
      </c>
      <c r="E66" s="1">
        <v>265407.5</v>
      </c>
      <c r="F66" s="1">
        <v>289295.8</v>
      </c>
      <c r="G66" s="1">
        <v>287989.09999999998</v>
      </c>
      <c r="H66" s="1">
        <v>671947.5</v>
      </c>
      <c r="I66" s="32"/>
      <c r="J66" s="26">
        <v>1</v>
      </c>
      <c r="K66" s="26">
        <v>0.58109016710010386</v>
      </c>
      <c r="L66" s="26">
        <v>5.5733450288132112E-2</v>
      </c>
      <c r="M66" s="26">
        <v>0.16546205094204411</v>
      </c>
      <c r="N66" s="26">
        <v>0.18035464859478123</v>
      </c>
      <c r="O66" s="26">
        <v>0.17954001727514643</v>
      </c>
      <c r="P66" s="26">
        <v>0.41890983289989608</v>
      </c>
      <c r="R66" s="29">
        <v>265.40750000000003</v>
      </c>
      <c r="S66" s="29">
        <v>89.398600000000002</v>
      </c>
      <c r="T66" s="29"/>
      <c r="U66" s="29">
        <v>577.28489999999988</v>
      </c>
      <c r="V66" s="29">
        <v>671.94749999999999</v>
      </c>
      <c r="X66" s="26">
        <v>0.16546205094204411</v>
      </c>
      <c r="Y66" s="26">
        <v>5.5733450288132112E-2</v>
      </c>
      <c r="AA66" s="26">
        <v>0.35989466586992769</v>
      </c>
      <c r="AB66" s="26">
        <v>0.41890983289989608</v>
      </c>
    </row>
    <row r="67" spans="1:28" ht="14.5">
      <c r="A67" s="33" t="s">
        <v>86</v>
      </c>
      <c r="B67" s="79">
        <v>1636472.3</v>
      </c>
      <c r="C67" s="32">
        <v>1022632.9</v>
      </c>
      <c r="D67" s="1">
        <v>92043.6</v>
      </c>
      <c r="E67" s="1">
        <v>327976.5</v>
      </c>
      <c r="F67" s="1">
        <v>305050.09999999998</v>
      </c>
      <c r="G67" s="1">
        <v>297562.7</v>
      </c>
      <c r="H67" s="1">
        <v>613839.4</v>
      </c>
      <c r="I67" s="32"/>
      <c r="J67" s="26">
        <v>1</v>
      </c>
      <c r="K67" s="26">
        <v>0.62490083089093529</v>
      </c>
      <c r="L67" s="26">
        <v>5.6245131677450329E-2</v>
      </c>
      <c r="M67" s="26">
        <v>0.20041677454607695</v>
      </c>
      <c r="N67" s="26">
        <v>0.18640712708672183</v>
      </c>
      <c r="O67" s="26">
        <v>0.18183179758068621</v>
      </c>
      <c r="P67" s="26">
        <v>0.37509916910906466</v>
      </c>
      <c r="R67" s="29">
        <v>327.97649999999999</v>
      </c>
      <c r="S67" s="29">
        <v>92.043600000000012</v>
      </c>
      <c r="T67" s="29"/>
      <c r="U67" s="29">
        <v>602.61279999999999</v>
      </c>
      <c r="V67" s="29">
        <v>613.83940000000007</v>
      </c>
      <c r="X67" s="26">
        <v>0.20041677454607695</v>
      </c>
      <c r="Y67" s="26">
        <v>5.6245131677450329E-2</v>
      </c>
      <c r="AA67" s="26">
        <v>0.36823892466740804</v>
      </c>
      <c r="AB67" s="26">
        <v>0.37509916910906466</v>
      </c>
    </row>
    <row r="68" spans="1:28" ht="14.5">
      <c r="A68" s="28" t="s">
        <v>136</v>
      </c>
      <c r="B68" s="79">
        <v>1657527.5</v>
      </c>
      <c r="C68" s="32">
        <v>1064897.8</v>
      </c>
      <c r="D68" s="1">
        <v>93633.600000000006</v>
      </c>
      <c r="E68" s="1">
        <v>354285.8</v>
      </c>
      <c r="F68" s="1">
        <v>317627.7</v>
      </c>
      <c r="G68" s="1">
        <v>299350.7</v>
      </c>
      <c r="H68" s="1">
        <v>592629.69999999995</v>
      </c>
      <c r="I68" s="32"/>
      <c r="J68" s="26">
        <v>1</v>
      </c>
      <c r="K68" s="26">
        <v>0.64246161828385961</v>
      </c>
      <c r="L68" s="26">
        <v>5.6489922489973775E-2</v>
      </c>
      <c r="M68" s="26">
        <v>0.21374354271648585</v>
      </c>
      <c r="N68" s="26">
        <v>0.19162740889668498</v>
      </c>
      <c r="O68" s="26">
        <v>0.18060074418071495</v>
      </c>
      <c r="P68" s="26">
        <v>0.35753838171614044</v>
      </c>
      <c r="R68" s="29">
        <v>354.28579999999999</v>
      </c>
      <c r="S68" s="29">
        <v>93.633600000000001</v>
      </c>
      <c r="T68" s="29"/>
      <c r="U68" s="29">
        <v>616.97840000000008</v>
      </c>
      <c r="V68" s="29">
        <v>592.62969999999996</v>
      </c>
      <c r="X68" s="26">
        <v>0.21374354271648585</v>
      </c>
      <c r="Y68" s="26">
        <v>5.6489922489973775E-2</v>
      </c>
      <c r="AA68" s="26">
        <v>0.37222815307739993</v>
      </c>
      <c r="AB68" s="26">
        <v>0.35753838171614044</v>
      </c>
    </row>
    <row r="69" spans="1:28" ht="14.5">
      <c r="A69" s="33" t="s">
        <v>237</v>
      </c>
      <c r="B69" s="79">
        <v>1666331.2000000002</v>
      </c>
      <c r="C69" s="32">
        <v>1059815.3</v>
      </c>
      <c r="D69" s="1">
        <v>95246.399999999994</v>
      </c>
      <c r="E69" s="1">
        <v>356348.4</v>
      </c>
      <c r="F69" s="1">
        <v>342895.2</v>
      </c>
      <c r="G69" s="1">
        <v>265325.3</v>
      </c>
      <c r="H69" s="1">
        <v>606515.9</v>
      </c>
      <c r="J69" s="26">
        <v>1</v>
      </c>
      <c r="K69" s="26">
        <v>0.63601719754152108</v>
      </c>
      <c r="L69" s="26">
        <v>5.7159345032968226E-2</v>
      </c>
      <c r="M69" s="26">
        <v>0.21385208414749721</v>
      </c>
      <c r="N69" s="26">
        <v>0.2057785391043509</v>
      </c>
      <c r="O69" s="26">
        <v>0.15922722925670477</v>
      </c>
      <c r="P69" s="26">
        <v>0.3639828024584788</v>
      </c>
      <c r="R69" s="29">
        <v>356.34840000000003</v>
      </c>
      <c r="S69" s="29">
        <v>95.246399999999994</v>
      </c>
      <c r="T69" s="29"/>
      <c r="U69" s="29">
        <v>608.22050000000002</v>
      </c>
      <c r="V69" s="29">
        <v>606.51589999999999</v>
      </c>
      <c r="X69" s="26">
        <v>0.21385208414749721</v>
      </c>
      <c r="Y69" s="26">
        <v>5.7159345032968226E-2</v>
      </c>
      <c r="AA69" s="26">
        <v>0.36500576836105569</v>
      </c>
      <c r="AB69" s="26">
        <v>0.3639828024584788</v>
      </c>
    </row>
    <row r="70" spans="1:28" ht="14.5">
      <c r="A70" s="28" t="s">
        <v>238</v>
      </c>
      <c r="B70" s="79">
        <v>1653913.3</v>
      </c>
      <c r="C70" s="32">
        <v>1042115.7000000001</v>
      </c>
      <c r="D70" s="1">
        <v>96587.6</v>
      </c>
      <c r="E70" s="1">
        <v>354470.8</v>
      </c>
      <c r="F70" s="1">
        <v>351596.6</v>
      </c>
      <c r="G70" s="1">
        <v>239460.7</v>
      </c>
      <c r="H70" s="1">
        <v>611797.6</v>
      </c>
      <c r="J70" s="26">
        <v>1</v>
      </c>
      <c r="K70" s="26">
        <v>0.63009088807738589</v>
      </c>
      <c r="L70" s="26">
        <v>5.8399433634157248E-2</v>
      </c>
      <c r="M70" s="26">
        <v>0.21432247990266479</v>
      </c>
      <c r="N70" s="26">
        <v>0.2125846620859751</v>
      </c>
      <c r="O70" s="26">
        <v>0.14478431245458875</v>
      </c>
      <c r="P70" s="26">
        <v>0.36990911192261405</v>
      </c>
      <c r="R70" s="29">
        <v>354.4708</v>
      </c>
      <c r="S70" s="29">
        <v>96.587600000000009</v>
      </c>
      <c r="T70" s="29"/>
      <c r="U70" s="29">
        <v>591.05730000000005</v>
      </c>
      <c r="V70" s="29">
        <v>611.79759999999999</v>
      </c>
      <c r="X70" s="26">
        <v>0.21432247990266479</v>
      </c>
      <c r="Y70" s="26">
        <v>5.8399433634157248E-2</v>
      </c>
      <c r="AA70" s="26">
        <v>0.35736897454056382</v>
      </c>
      <c r="AB70" s="26">
        <v>0.36990911192261405</v>
      </c>
    </row>
    <row r="71" spans="1:28" ht="14.5">
      <c r="A71" s="28" t="s">
        <v>250</v>
      </c>
      <c r="B71" s="79">
        <v>1700281.7999999998</v>
      </c>
      <c r="C71" s="32">
        <v>1077461.2</v>
      </c>
      <c r="D71" s="1">
        <v>97651.199999999997</v>
      </c>
      <c r="E71" s="1">
        <v>390072.6</v>
      </c>
      <c r="F71" s="1">
        <v>350458.9</v>
      </c>
      <c r="G71" s="1">
        <v>239278.5</v>
      </c>
      <c r="H71" s="1">
        <v>622820.6</v>
      </c>
      <c r="J71" s="26">
        <v>1</v>
      </c>
      <c r="K71" s="26">
        <v>0.63369566150740431</v>
      </c>
      <c r="L71" s="26">
        <v>5.7432362094330489E-2</v>
      </c>
      <c r="M71" s="26">
        <v>0.22941644143929554</v>
      </c>
      <c r="N71" s="26">
        <v>0.20611812700694676</v>
      </c>
      <c r="O71" s="26">
        <v>0.1407287309668315</v>
      </c>
      <c r="P71" s="26">
        <v>0.3663043384925958</v>
      </c>
      <c r="R71" s="29">
        <v>390.07259999999997</v>
      </c>
      <c r="S71" s="29">
        <v>97.651200000000003</v>
      </c>
      <c r="T71" s="29"/>
      <c r="U71" s="29">
        <v>589.73739999999998</v>
      </c>
      <c r="V71" s="29">
        <v>622.82060000000001</v>
      </c>
      <c r="X71" s="26">
        <v>0.22941644143929554</v>
      </c>
      <c r="Y71" s="26">
        <v>5.7432362094330489E-2</v>
      </c>
      <c r="AA71" s="26">
        <v>0.34684685797377823</v>
      </c>
      <c r="AB71" s="26">
        <v>0.3663043384925958</v>
      </c>
    </row>
    <row r="72" spans="1:28">
      <c r="A72" s="28" t="s">
        <v>251</v>
      </c>
      <c r="B72" s="32">
        <v>1741253.5</v>
      </c>
      <c r="C72" s="32">
        <v>1127292.8</v>
      </c>
      <c r="D72" s="24">
        <v>98293.2</v>
      </c>
      <c r="E72" s="24">
        <v>426266.4</v>
      </c>
      <c r="F72" s="24">
        <v>359946.6</v>
      </c>
      <c r="G72" s="24">
        <v>242786.6</v>
      </c>
      <c r="H72" s="24">
        <v>613960.69999999995</v>
      </c>
      <c r="J72" s="26">
        <v>1</v>
      </c>
      <c r="K72" s="26">
        <v>0.6474030346529096</v>
      </c>
      <c r="L72" s="26">
        <v>5.6449678349533829E-2</v>
      </c>
      <c r="M72" s="26">
        <v>0.24480433205159388</v>
      </c>
      <c r="N72" s="26">
        <v>0.20671694270822713</v>
      </c>
      <c r="O72" s="26">
        <v>0.13943208154355469</v>
      </c>
      <c r="P72" s="26">
        <v>0.35259696534709045</v>
      </c>
      <c r="R72" s="29">
        <v>426.26640000000003</v>
      </c>
      <c r="S72" s="29">
        <v>98.293199999999999</v>
      </c>
      <c r="T72" s="29"/>
      <c r="U72" s="29">
        <v>602.7331999999999</v>
      </c>
      <c r="V72" s="29">
        <v>613.96069999999997</v>
      </c>
      <c r="X72" s="26">
        <v>0.24480433205159388</v>
      </c>
      <c r="Y72" s="26">
        <v>5.6449678349533829E-2</v>
      </c>
      <c r="AA72" s="26">
        <v>0.34614902425178184</v>
      </c>
      <c r="AB72" s="26">
        <v>0.35259696534709045</v>
      </c>
    </row>
    <row r="73" spans="1:28">
      <c r="A73" s="28" t="s">
        <v>252</v>
      </c>
      <c r="B73" s="32">
        <v>1736273.5</v>
      </c>
      <c r="C73" s="32">
        <v>1116465.5</v>
      </c>
      <c r="D73" s="24">
        <v>99211.1</v>
      </c>
      <c r="E73" s="24">
        <v>416931</v>
      </c>
      <c r="F73" s="24">
        <v>370480</v>
      </c>
      <c r="G73" s="24">
        <v>229843.4</v>
      </c>
      <c r="H73" s="24">
        <v>619808</v>
      </c>
      <c r="J73" s="26">
        <v>1</v>
      </c>
      <c r="K73" s="26">
        <v>0.64302398210880951</v>
      </c>
      <c r="L73" s="26">
        <v>5.7140248929676118E-2</v>
      </c>
      <c r="M73" s="26">
        <v>0.24012979521947436</v>
      </c>
      <c r="N73" s="26">
        <v>0.21337652161367435</v>
      </c>
      <c r="O73" s="26">
        <v>0.13237741634598466</v>
      </c>
      <c r="P73" s="26">
        <v>0.35697601789119054</v>
      </c>
      <c r="R73" s="29">
        <v>416.93099999999998</v>
      </c>
      <c r="S73" s="29">
        <v>99.211100000000002</v>
      </c>
      <c r="T73" s="29"/>
      <c r="U73" s="29">
        <v>600.32339999999999</v>
      </c>
      <c r="V73" s="29">
        <v>619.80799999999999</v>
      </c>
      <c r="X73" s="26">
        <v>0.24012979521947436</v>
      </c>
      <c r="Y73" s="26">
        <v>5.7140248929676118E-2</v>
      </c>
      <c r="AA73" s="26">
        <v>0.34575393795965903</v>
      </c>
      <c r="AB73" s="26">
        <v>0.35697601789119054</v>
      </c>
    </row>
    <row r="74" spans="1:28">
      <c r="A74" s="28" t="s">
        <v>253</v>
      </c>
      <c r="B74" s="32">
        <v>1733762.7999999998</v>
      </c>
      <c r="C74" s="32">
        <v>1114920.7</v>
      </c>
      <c r="D74" s="24">
        <v>99422.6</v>
      </c>
      <c r="E74" s="24">
        <v>402147.1</v>
      </c>
      <c r="F74" s="24">
        <v>378311.5</v>
      </c>
      <c r="G74" s="24">
        <v>235039.5</v>
      </c>
      <c r="H74" s="24">
        <v>618842.1</v>
      </c>
      <c r="J74" s="26">
        <v>1</v>
      </c>
      <c r="K74" s="26">
        <v>0.64306414925963351</v>
      </c>
      <c r="L74" s="26">
        <v>5.7344983985121847E-2</v>
      </c>
      <c r="M74" s="26">
        <v>0.23195047211763917</v>
      </c>
      <c r="N74" s="26">
        <v>0.21820257073228244</v>
      </c>
      <c r="O74" s="26">
        <v>0.13556612242459004</v>
      </c>
      <c r="P74" s="26">
        <v>0.3569358507403666</v>
      </c>
      <c r="R74" s="29">
        <v>402.14709999999997</v>
      </c>
      <c r="S74" s="29">
        <v>99.422600000000003</v>
      </c>
      <c r="T74" s="29"/>
      <c r="U74" s="29">
        <v>613.351</v>
      </c>
      <c r="V74" s="29">
        <v>618.84209999999996</v>
      </c>
      <c r="X74" s="26">
        <v>0.23195047211763917</v>
      </c>
      <c r="Y74" s="26">
        <v>5.7344983985121847E-2</v>
      </c>
      <c r="AA74" s="26">
        <v>0.35376869315687248</v>
      </c>
      <c r="AB74" s="26">
        <v>0.3569358507403666</v>
      </c>
    </row>
    <row r="75" spans="1:28">
      <c r="A75" s="28" t="s">
        <v>254</v>
      </c>
      <c r="B75" s="32">
        <v>1780027.9</v>
      </c>
      <c r="C75" s="32">
        <v>1124128.2</v>
      </c>
      <c r="D75" s="24">
        <v>100851.4</v>
      </c>
      <c r="E75" s="24">
        <v>406077.7</v>
      </c>
      <c r="F75" s="24">
        <v>391109.3</v>
      </c>
      <c r="G75" s="24">
        <v>226089.8</v>
      </c>
      <c r="H75" s="24">
        <v>655899.69999999995</v>
      </c>
      <c r="J75" s="26">
        <v>1</v>
      </c>
      <c r="K75" s="26">
        <v>0.63152279804153633</v>
      </c>
      <c r="L75" s="26">
        <v>5.6657201833746541E-2</v>
      </c>
      <c r="M75" s="26">
        <v>0.22812996358090792</v>
      </c>
      <c r="N75" s="26">
        <v>0.21972088190303085</v>
      </c>
      <c r="O75" s="26">
        <v>0.12701475072385102</v>
      </c>
      <c r="P75" s="26">
        <v>0.36847720195846367</v>
      </c>
      <c r="R75" s="29">
        <v>406.07769999999999</v>
      </c>
      <c r="S75" s="29">
        <v>100.8514</v>
      </c>
      <c r="T75" s="29"/>
      <c r="U75" s="29">
        <v>617.19909999999993</v>
      </c>
      <c r="V75" s="29">
        <v>655.89969999999994</v>
      </c>
      <c r="X75" s="26">
        <v>0.22812996358090792</v>
      </c>
      <c r="Y75" s="26">
        <v>5.6657201833746541E-2</v>
      </c>
      <c r="AA75" s="26">
        <v>0.3467356326268819</v>
      </c>
      <c r="AB75" s="26">
        <v>0.36847720195846367</v>
      </c>
    </row>
    <row r="76" spans="1:28">
      <c r="A76" s="28" t="s">
        <v>255</v>
      </c>
      <c r="B76" s="32">
        <v>1827376</v>
      </c>
      <c r="C76" s="32">
        <v>1139447.0999999999</v>
      </c>
      <c r="D76" s="24">
        <v>101166.39999999999</v>
      </c>
      <c r="E76" s="24">
        <v>403214.3</v>
      </c>
      <c r="F76" s="24">
        <v>394231</v>
      </c>
      <c r="G76" s="24">
        <v>240835.4</v>
      </c>
      <c r="H76" s="24">
        <v>687928.9</v>
      </c>
      <c r="J76" s="26">
        <v>1</v>
      </c>
      <c r="K76" s="26">
        <v>0.62354277390093771</v>
      </c>
      <c r="L76" s="26">
        <v>5.5361567624834733E-2</v>
      </c>
      <c r="M76" s="26">
        <v>0.2206520716043113</v>
      </c>
      <c r="N76" s="26">
        <v>0.21573611561058043</v>
      </c>
      <c r="O76" s="26">
        <v>0.13179301906121127</v>
      </c>
      <c r="P76" s="26">
        <v>0.37645722609906229</v>
      </c>
      <c r="R76" s="29">
        <v>403.21429999999998</v>
      </c>
      <c r="S76" s="29">
        <v>101.1664</v>
      </c>
      <c r="T76" s="29"/>
      <c r="U76" s="29">
        <v>635.06640000000004</v>
      </c>
      <c r="V76" s="29">
        <v>687.9289</v>
      </c>
      <c r="X76" s="26">
        <v>0.2206520716043113</v>
      </c>
      <c r="Y76" s="26">
        <v>5.5361567624834733E-2</v>
      </c>
      <c r="AA76" s="26">
        <v>0.3475291346717917</v>
      </c>
      <c r="AB76" s="26">
        <v>0.37645722609906229</v>
      </c>
    </row>
    <row r="77" spans="1:28">
      <c r="A77" s="28" t="s">
        <v>259</v>
      </c>
      <c r="B77" s="32">
        <v>1799327.1</v>
      </c>
      <c r="C77" s="32">
        <v>1116627.7</v>
      </c>
      <c r="D77" s="32">
        <v>100771.4</v>
      </c>
      <c r="E77" s="32">
        <v>399237</v>
      </c>
      <c r="F77" s="32">
        <v>399863.2</v>
      </c>
      <c r="G77" s="32">
        <v>216756.1</v>
      </c>
      <c r="H77" s="32">
        <v>682699.4</v>
      </c>
      <c r="J77" s="26">
        <v>1</v>
      </c>
      <c r="K77" s="26">
        <v>0.62058071597987929</v>
      </c>
      <c r="L77" s="26">
        <v>5.6005047664763115E-2</v>
      </c>
      <c r="M77" s="26">
        <v>0.22188127995182197</v>
      </c>
      <c r="N77" s="26">
        <v>0.22222929894180996</v>
      </c>
      <c r="O77" s="26">
        <v>0.12046508942148429</v>
      </c>
      <c r="P77" s="26">
        <v>0.37941928402012065</v>
      </c>
      <c r="R77" s="29">
        <v>399.23700000000002</v>
      </c>
      <c r="S77" s="29">
        <v>100.7714</v>
      </c>
      <c r="T77" s="29"/>
      <c r="U77" s="29">
        <v>616.61930000000007</v>
      </c>
      <c r="V77" s="29">
        <v>682.69939999999997</v>
      </c>
      <c r="X77" s="26">
        <v>0.22188127995182197</v>
      </c>
      <c r="Y77" s="26">
        <v>5.6005047664763115E-2</v>
      </c>
      <c r="AA77" s="26">
        <v>0.34269438836329424</v>
      </c>
      <c r="AB77" s="26">
        <v>0.37941928402012065</v>
      </c>
    </row>
    <row r="78" spans="1:28">
      <c r="A78" s="28" t="s">
        <v>261</v>
      </c>
      <c r="B78" s="32">
        <v>1791361.3</v>
      </c>
      <c r="C78" s="32">
        <v>1118445.6000000001</v>
      </c>
      <c r="D78" s="32">
        <v>101987.6</v>
      </c>
      <c r="E78" s="32">
        <v>401818</v>
      </c>
      <c r="F78" s="32">
        <v>416588.3</v>
      </c>
      <c r="G78" s="32">
        <v>198051.7</v>
      </c>
      <c r="H78" s="32">
        <v>672915.7</v>
      </c>
      <c r="J78" s="26">
        <v>1</v>
      </c>
      <c r="K78" s="26">
        <v>0.62435512032106533</v>
      </c>
      <c r="L78" s="26">
        <v>5.6933015132123267E-2</v>
      </c>
      <c r="M78" s="26">
        <v>0.22430874218394692</v>
      </c>
      <c r="N78" s="26">
        <v>0.23255403586088411</v>
      </c>
      <c r="O78" s="26">
        <v>0.11055932714411103</v>
      </c>
      <c r="P78" s="26">
        <v>0.37564487967893462</v>
      </c>
      <c r="R78" s="29">
        <v>401.81799999999998</v>
      </c>
      <c r="S78" s="29">
        <v>101.9876</v>
      </c>
      <c r="T78" s="29"/>
      <c r="U78" s="29">
        <v>614.64</v>
      </c>
      <c r="V78" s="29">
        <v>672.9156999999999</v>
      </c>
      <c r="X78" s="26">
        <v>0.22430874218394692</v>
      </c>
      <c r="Y78" s="26">
        <v>5.6933015132123267E-2</v>
      </c>
      <c r="AA78" s="26">
        <v>0.34311336300499512</v>
      </c>
      <c r="AB78" s="26">
        <v>0.37564487967893462</v>
      </c>
    </row>
    <row r="79" spans="1:28">
      <c r="A79" s="28" t="s">
        <v>266</v>
      </c>
      <c r="B79" s="32">
        <v>1816284.9</v>
      </c>
      <c r="C79" s="32">
        <v>1089976.8999999999</v>
      </c>
      <c r="D79" s="24">
        <v>107735.3</v>
      </c>
      <c r="E79" s="24">
        <v>408004.5</v>
      </c>
      <c r="F79" s="24">
        <v>425173.3</v>
      </c>
      <c r="G79" s="24">
        <v>149063.79999999999</v>
      </c>
      <c r="H79" s="24">
        <v>726308</v>
      </c>
      <c r="J79" s="26">
        <v>1</v>
      </c>
      <c r="K79" s="26">
        <v>0.60011339630693394</v>
      </c>
      <c r="L79" s="26">
        <v>5.9316299992363535E-2</v>
      </c>
      <c r="M79" s="26">
        <v>0.22463683973808296</v>
      </c>
      <c r="N79" s="26">
        <v>0.23408954178939659</v>
      </c>
      <c r="O79" s="26">
        <v>8.2070714787090937E-2</v>
      </c>
      <c r="P79" s="26">
        <v>0.399886603693066</v>
      </c>
      <c r="R79" s="29">
        <v>408.00450000000001</v>
      </c>
      <c r="S79" s="29">
        <v>107.73530000000001</v>
      </c>
      <c r="T79" s="29"/>
      <c r="U79" s="29">
        <v>574.23709999999994</v>
      </c>
      <c r="V79" s="29">
        <v>726.30799999999999</v>
      </c>
      <c r="X79" s="26">
        <v>0.22463683973808296</v>
      </c>
      <c r="Y79" s="26">
        <v>5.9316299992363535E-2</v>
      </c>
      <c r="AA79" s="26">
        <v>0.3161602565764875</v>
      </c>
      <c r="AB79" s="26">
        <v>0.399886603693066</v>
      </c>
    </row>
    <row r="80" spans="1:28">
      <c r="A80" s="28" t="s">
        <v>273</v>
      </c>
      <c r="B80" s="32">
        <v>1856152.2</v>
      </c>
      <c r="C80" s="32">
        <v>1128862.2</v>
      </c>
      <c r="D80" s="24">
        <v>126902.7</v>
      </c>
      <c r="E80" s="24">
        <v>405082.4</v>
      </c>
      <c r="F80" s="24">
        <v>427064.5</v>
      </c>
      <c r="G80" s="24">
        <v>169812.6</v>
      </c>
      <c r="H80" s="24">
        <v>727290</v>
      </c>
      <c r="J80" s="26">
        <v>1</v>
      </c>
      <c r="K80" s="26">
        <v>0.60817329527179931</v>
      </c>
      <c r="L80" s="26">
        <v>6.8368693041443482E-2</v>
      </c>
      <c r="M80" s="26">
        <v>0.21823770701562084</v>
      </c>
      <c r="N80" s="26">
        <v>0.23008053973160175</v>
      </c>
      <c r="O80" s="26">
        <v>9.1486355483133344E-2</v>
      </c>
      <c r="P80" s="26">
        <v>0.39182670472820064</v>
      </c>
      <c r="R80" s="29">
        <v>405.08240000000001</v>
      </c>
      <c r="S80" s="29">
        <v>126.9027</v>
      </c>
      <c r="T80" s="29"/>
      <c r="U80" s="29">
        <v>596.87709999999993</v>
      </c>
      <c r="V80" s="29">
        <v>727.29</v>
      </c>
      <c r="X80" s="26">
        <v>0.21823770701562084</v>
      </c>
      <c r="Y80" s="26">
        <v>6.8368693041443482E-2</v>
      </c>
      <c r="AA80" s="26">
        <v>0.32156689521473508</v>
      </c>
      <c r="AB80" s="26">
        <v>0.39182670472820064</v>
      </c>
    </row>
    <row r="81" spans="1:28">
      <c r="A81" s="28" t="s">
        <v>274</v>
      </c>
      <c r="B81" s="32">
        <v>1849474.6</v>
      </c>
      <c r="C81" s="32">
        <v>1129457</v>
      </c>
      <c r="D81" s="24">
        <v>145448.9</v>
      </c>
      <c r="E81" s="24">
        <v>398867.4</v>
      </c>
      <c r="F81" s="24">
        <v>438638</v>
      </c>
      <c r="G81" s="24">
        <v>146502.70000000001</v>
      </c>
      <c r="H81" s="24">
        <v>720017.6</v>
      </c>
      <c r="J81" s="26">
        <v>1</v>
      </c>
      <c r="K81" s="26">
        <v>0.61069073346560154</v>
      </c>
      <c r="L81" s="26">
        <v>7.8643361741761675E-2</v>
      </c>
      <c r="M81" s="26">
        <v>0.21566524893069633</v>
      </c>
      <c r="N81" s="26">
        <v>0.23716897761126321</v>
      </c>
      <c r="O81" s="26">
        <v>7.9213145181880301E-2</v>
      </c>
      <c r="P81" s="26">
        <v>0.38930926653439846</v>
      </c>
      <c r="R81" s="29">
        <v>398.86740000000003</v>
      </c>
      <c r="S81" s="29">
        <v>145.44889999999998</v>
      </c>
      <c r="T81" s="29"/>
      <c r="U81" s="29">
        <v>585.14069999999992</v>
      </c>
      <c r="V81" s="29">
        <v>720.01760000000002</v>
      </c>
      <c r="X81" s="26">
        <v>0.21566524893069633</v>
      </c>
      <c r="Y81" s="26">
        <v>7.8643361741761675E-2</v>
      </c>
      <c r="AA81" s="26">
        <v>0.31638212279314348</v>
      </c>
      <c r="AB81" s="26">
        <v>0.38930926653439846</v>
      </c>
    </row>
    <row r="82" spans="1:28">
      <c r="A82" s="28" t="s">
        <v>275</v>
      </c>
      <c r="B82" s="32">
        <v>1822225.9</v>
      </c>
      <c r="C82" s="32">
        <v>1127115.5999999999</v>
      </c>
      <c r="D82" s="24">
        <v>165159.4</v>
      </c>
      <c r="E82" s="24">
        <v>387223.5</v>
      </c>
      <c r="F82" s="24">
        <v>478542.8</v>
      </c>
      <c r="G82" s="24">
        <v>96189.9</v>
      </c>
      <c r="H82" s="24">
        <v>695110.3</v>
      </c>
      <c r="J82" s="26">
        <v>1</v>
      </c>
      <c r="K82" s="26">
        <v>0.61853780039017114</v>
      </c>
      <c r="L82" s="26">
        <v>9.06360731674377E-2</v>
      </c>
      <c r="M82" s="26">
        <v>0.21250027233176744</v>
      </c>
      <c r="N82" s="26">
        <v>0.26261442118674749</v>
      </c>
      <c r="O82" s="26">
        <v>5.2787033704218563E-2</v>
      </c>
      <c r="P82" s="26">
        <v>0.38146219960982886</v>
      </c>
      <c r="R82" s="29">
        <v>387.2235</v>
      </c>
      <c r="S82" s="29">
        <v>165.15940000000001</v>
      </c>
      <c r="T82" s="29"/>
      <c r="U82" s="29">
        <v>574.73269999999991</v>
      </c>
      <c r="V82" s="29">
        <v>695.11030000000005</v>
      </c>
      <c r="X82" s="26">
        <v>0.21250027233176744</v>
      </c>
      <c r="Y82" s="26">
        <v>9.06360731674377E-2</v>
      </c>
      <c r="AA82" s="26">
        <v>0.31540145489096605</v>
      </c>
      <c r="AB82" s="26">
        <v>0.38146219960982886</v>
      </c>
    </row>
    <row r="83" spans="1:28" s="112" customFormat="1">
      <c r="A83" s="110" t="s">
        <v>281</v>
      </c>
      <c r="B83" s="111">
        <v>1880316.7</v>
      </c>
      <c r="C83" s="111">
        <v>1149706.3999999999</v>
      </c>
      <c r="D83" s="112">
        <v>185163</v>
      </c>
      <c r="E83" s="112">
        <v>399196.2</v>
      </c>
      <c r="F83" s="112">
        <v>472150.5</v>
      </c>
      <c r="G83" s="112">
        <v>93196.7</v>
      </c>
      <c r="H83" s="112">
        <v>730610.3</v>
      </c>
      <c r="J83" s="113">
        <v>1</v>
      </c>
      <c r="K83" s="113">
        <v>0.61144295532768489</v>
      </c>
      <c r="L83" s="113">
        <v>9.8474368706080201E-2</v>
      </c>
      <c r="M83" s="113">
        <v>0.21230264029458443</v>
      </c>
      <c r="N83" s="113">
        <v>0.25110158304715369</v>
      </c>
      <c r="O83" s="113">
        <v>4.956436327986663E-2</v>
      </c>
      <c r="P83" s="113">
        <v>0.38855704467231506</v>
      </c>
      <c r="R83" s="114">
        <v>399.19620000000003</v>
      </c>
      <c r="S83" s="114">
        <v>185.16300000000001</v>
      </c>
      <c r="T83" s="114"/>
      <c r="U83" s="114">
        <v>565.34719999999993</v>
      </c>
      <c r="V83" s="114">
        <v>730.61030000000005</v>
      </c>
      <c r="X83" s="113">
        <v>0.21230264029458443</v>
      </c>
      <c r="Y83" s="113">
        <v>9.8474368706080201E-2</v>
      </c>
      <c r="AA83" s="113">
        <v>0.30066594632702032</v>
      </c>
      <c r="AB83" s="113">
        <v>0.38855704467231506</v>
      </c>
    </row>
    <row r="84" spans="1:28" s="112" customFormat="1">
      <c r="A84" s="110" t="s">
        <v>285</v>
      </c>
      <c r="B84" s="111">
        <v>1907718.1</v>
      </c>
      <c r="C84" s="111">
        <v>1197082.1000000001</v>
      </c>
      <c r="D84" s="112">
        <v>216422.7</v>
      </c>
      <c r="E84" s="112">
        <v>415173.4</v>
      </c>
      <c r="F84" s="112">
        <v>462389.1</v>
      </c>
      <c r="G84" s="112">
        <v>103096.9</v>
      </c>
      <c r="H84" s="112">
        <v>710636</v>
      </c>
      <c r="J84" s="113">
        <v>1</v>
      </c>
      <c r="K84" s="113">
        <v>0.62749422988648063</v>
      </c>
      <c r="L84" s="113">
        <v>0.11344584925833644</v>
      </c>
      <c r="M84" s="113">
        <v>0.21762827537255111</v>
      </c>
      <c r="N84" s="113">
        <v>0.24237810607342875</v>
      </c>
      <c r="O84" s="113">
        <v>5.4041999182164277E-2</v>
      </c>
      <c r="P84" s="113">
        <v>0.37250577011351937</v>
      </c>
      <c r="R84" s="114">
        <v>415.17340000000002</v>
      </c>
      <c r="S84" s="114">
        <v>216.42270000000002</v>
      </c>
      <c r="T84" s="114"/>
      <c r="U84" s="114">
        <v>565.48599999999999</v>
      </c>
      <c r="V84" s="114">
        <v>710.63599999999997</v>
      </c>
      <c r="X84" s="113">
        <v>0.21762827537255111</v>
      </c>
      <c r="Y84" s="113">
        <v>0.11344584925833644</v>
      </c>
      <c r="AA84" s="113">
        <v>0.29642010525559304</v>
      </c>
      <c r="AB84" s="113">
        <v>0.37250577011351937</v>
      </c>
    </row>
    <row r="85" spans="1:28">
      <c r="B85" s="32"/>
      <c r="C85" s="32"/>
      <c r="D85" s="32"/>
      <c r="E85" s="32"/>
      <c r="F85" s="32"/>
      <c r="G85" s="32"/>
      <c r="H85" s="32"/>
    </row>
    <row r="86" spans="1:28">
      <c r="B86" s="32"/>
      <c r="C86" s="32"/>
      <c r="D86" s="32"/>
      <c r="E86" s="32"/>
      <c r="F86" s="32"/>
      <c r="G86" s="32"/>
      <c r="H86" s="32"/>
    </row>
    <row r="87" spans="1:28">
      <c r="B87" s="32"/>
      <c r="C87" s="32"/>
      <c r="D87" s="32"/>
      <c r="E87" s="32"/>
      <c r="F87" s="32"/>
      <c r="G87" s="32"/>
      <c r="H87" s="32"/>
    </row>
    <row r="88" spans="1:28">
      <c r="B88" s="32"/>
      <c r="C88" s="32"/>
      <c r="D88" s="32"/>
      <c r="E88" s="32"/>
      <c r="F88" s="32"/>
      <c r="G88" s="32"/>
      <c r="H88" s="32"/>
    </row>
    <row r="89" spans="1:28">
      <c r="B89" s="32"/>
      <c r="C89" s="32"/>
      <c r="D89" s="32"/>
      <c r="E89" s="32"/>
      <c r="F89" s="32"/>
      <c r="G89" s="32"/>
      <c r="H89" s="32"/>
    </row>
    <row r="90" spans="1:28">
      <c r="B90" s="32"/>
      <c r="C90" s="32"/>
      <c r="D90" s="32"/>
      <c r="E90" s="32"/>
      <c r="F90" s="32"/>
      <c r="G90" s="32"/>
      <c r="H90" s="32"/>
    </row>
    <row r="91" spans="1:28">
      <c r="B91" s="32"/>
      <c r="C91" s="32"/>
      <c r="D91" s="32"/>
      <c r="E91" s="32"/>
      <c r="F91" s="32"/>
      <c r="G91" s="32"/>
      <c r="H91" s="32"/>
    </row>
    <row r="92" spans="1:28">
      <c r="B92" s="32"/>
      <c r="C92" s="32"/>
      <c r="D92" s="32"/>
      <c r="E92" s="32"/>
      <c r="F92" s="32"/>
      <c r="G92" s="32"/>
      <c r="H92" s="32"/>
    </row>
    <row r="93" spans="1:28">
      <c r="B93" s="32"/>
      <c r="C93" s="32"/>
      <c r="D93" s="32"/>
      <c r="E93" s="32"/>
      <c r="F93" s="32"/>
      <c r="G93" s="32"/>
      <c r="H93" s="32"/>
    </row>
    <row r="94" spans="1:28">
      <c r="B94" s="32"/>
      <c r="C94" s="32"/>
      <c r="D94" s="32"/>
      <c r="E94" s="32"/>
      <c r="F94" s="32"/>
      <c r="G94" s="32"/>
      <c r="H94" s="32"/>
    </row>
    <row r="95" spans="1:28">
      <c r="B95" s="32"/>
      <c r="C95" s="32"/>
      <c r="D95" s="32"/>
      <c r="E95" s="32"/>
      <c r="F95" s="32"/>
      <c r="G95" s="32"/>
      <c r="H95" s="32"/>
    </row>
    <row r="96" spans="1:28">
      <c r="B96" s="32"/>
      <c r="C96" s="32"/>
      <c r="D96" s="32"/>
      <c r="E96" s="32"/>
      <c r="F96" s="32"/>
      <c r="G96" s="32"/>
      <c r="H96" s="32"/>
    </row>
    <row r="97" spans="2:8">
      <c r="B97" s="32"/>
      <c r="C97" s="32"/>
      <c r="D97" s="32"/>
      <c r="E97" s="32"/>
      <c r="F97" s="32"/>
      <c r="G97" s="32"/>
      <c r="H97" s="32"/>
    </row>
    <row r="98" spans="2:8">
      <c r="B98" s="32"/>
      <c r="C98" s="32"/>
      <c r="D98" s="32"/>
      <c r="E98" s="32"/>
      <c r="F98" s="32"/>
      <c r="G98" s="32"/>
      <c r="H98" s="32"/>
    </row>
  </sheetData>
  <mergeCells count="18">
    <mergeCell ref="B1:H1"/>
    <mergeCell ref="J1:P1"/>
    <mergeCell ref="J2:J6"/>
    <mergeCell ref="K3:K6"/>
    <mergeCell ref="P3:P6"/>
    <mergeCell ref="L4:L6"/>
    <mergeCell ref="M4:M6"/>
    <mergeCell ref="N4:N6"/>
    <mergeCell ref="O4:O6"/>
    <mergeCell ref="B2:B6"/>
    <mergeCell ref="C3:C6"/>
    <mergeCell ref="D4:D6"/>
    <mergeCell ref="E4:E6"/>
    <mergeCell ref="F4:F6"/>
    <mergeCell ref="G4:G6"/>
    <mergeCell ref="R5:V5"/>
    <mergeCell ref="X5:AB5"/>
    <mergeCell ref="H3:H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H53"/>
  <sheetViews>
    <sheetView workbookViewId="0">
      <pane xSplit="1" ySplit="7" topLeftCell="F35" activePane="bottomRight" state="frozen"/>
      <selection sqref="A1:H1048576"/>
      <selection pane="topRight" sqref="A1:H1048576"/>
      <selection pane="bottomLeft" sqref="A1:H1048576"/>
      <selection pane="bottomRight" activeCell="W53" sqref="W53"/>
    </sheetView>
  </sheetViews>
  <sheetFormatPr defaultColWidth="10.83203125" defaultRowHeight="13"/>
  <cols>
    <col min="1" max="1" width="17.33203125" style="18" customWidth="1"/>
    <col min="2" max="5" width="10.83203125" style="18"/>
    <col min="6" max="6" width="16.58203125" style="18" customWidth="1"/>
    <col min="7" max="7" width="12.08203125" style="18" customWidth="1"/>
    <col min="8" max="8" width="13" style="18" customWidth="1"/>
    <col min="9" max="15" width="10.83203125" style="18"/>
    <col min="16" max="16" width="14.5" style="18" customWidth="1"/>
    <col min="17" max="17" width="12.58203125" style="18" customWidth="1"/>
    <col min="18" max="23" width="10.83203125" style="18"/>
    <col min="24" max="24" width="15.08203125" style="18" customWidth="1"/>
    <col min="25" max="29" width="10.83203125" style="18"/>
    <col min="30" max="30" width="13.83203125" style="18" customWidth="1"/>
    <col min="31" max="16384" width="10.83203125" style="18"/>
  </cols>
  <sheetData>
    <row r="1" spans="1:32">
      <c r="A1" s="68"/>
      <c r="B1" s="64"/>
      <c r="C1" s="64"/>
      <c r="D1" s="64"/>
      <c r="E1" s="64"/>
      <c r="F1" s="64"/>
      <c r="G1" s="64"/>
      <c r="H1" s="64"/>
      <c r="I1" s="64"/>
      <c r="J1" s="64"/>
    </row>
    <row r="2" spans="1:32">
      <c r="A2" s="76"/>
      <c r="B2" s="250" t="s">
        <v>10</v>
      </c>
      <c r="C2" s="250"/>
      <c r="D2" s="250"/>
      <c r="E2" s="250"/>
      <c r="F2" s="250"/>
      <c r="G2" s="250"/>
      <c r="H2" s="250"/>
      <c r="I2" s="250"/>
      <c r="J2" s="250"/>
      <c r="L2" s="250" t="s">
        <v>10</v>
      </c>
      <c r="M2" s="250"/>
      <c r="N2" s="250"/>
      <c r="O2" s="250"/>
      <c r="P2" s="250"/>
      <c r="Q2" s="250"/>
      <c r="R2" s="250"/>
      <c r="S2" s="250"/>
      <c r="T2" s="250"/>
    </row>
    <row r="3" spans="1:32">
      <c r="B3" s="251" t="s">
        <v>92</v>
      </c>
      <c r="L3" s="251" t="s">
        <v>92</v>
      </c>
    </row>
    <row r="4" spans="1:32">
      <c r="B4" s="251"/>
      <c r="C4" s="157" t="s">
        <v>206</v>
      </c>
      <c r="J4" s="157" t="s">
        <v>130</v>
      </c>
      <c r="L4" s="251"/>
      <c r="M4" s="157" t="s">
        <v>206</v>
      </c>
      <c r="T4" s="157" t="s">
        <v>130</v>
      </c>
    </row>
    <row r="5" spans="1:32" ht="15" customHeight="1">
      <c r="B5" s="251"/>
      <c r="C5" s="158"/>
      <c r="D5" s="248" t="s">
        <v>207</v>
      </c>
      <c r="E5" s="154" t="s">
        <v>208</v>
      </c>
      <c r="F5" s="154" t="s">
        <v>209</v>
      </c>
      <c r="G5" s="154" t="s">
        <v>210</v>
      </c>
      <c r="H5" s="154" t="s">
        <v>27</v>
      </c>
      <c r="I5" s="248" t="s">
        <v>7</v>
      </c>
      <c r="J5" s="158"/>
      <c r="L5" s="251"/>
      <c r="M5" s="158"/>
      <c r="N5" s="248" t="s">
        <v>207</v>
      </c>
      <c r="O5" s="154" t="s">
        <v>208</v>
      </c>
      <c r="P5" s="154" t="s">
        <v>209</v>
      </c>
      <c r="Q5" s="154" t="s">
        <v>210</v>
      </c>
      <c r="R5" s="154" t="s">
        <v>27</v>
      </c>
      <c r="S5" s="248" t="s">
        <v>7</v>
      </c>
      <c r="T5" s="158"/>
    </row>
    <row r="6" spans="1:32">
      <c r="B6" s="251"/>
      <c r="C6" s="158"/>
      <c r="D6" s="249"/>
      <c r="E6" s="155"/>
      <c r="F6" s="155"/>
      <c r="G6" s="155"/>
      <c r="H6" s="155"/>
      <c r="I6" s="249"/>
      <c r="J6" s="158"/>
      <c r="L6" s="251"/>
      <c r="M6" s="158"/>
      <c r="N6" s="249"/>
      <c r="O6" s="155"/>
      <c r="P6" s="155"/>
      <c r="Q6" s="155"/>
      <c r="R6" s="155"/>
      <c r="S6" s="249"/>
      <c r="T6" s="158"/>
      <c r="V6" s="156" t="s">
        <v>235</v>
      </c>
      <c r="W6" s="156"/>
      <c r="X6" s="156"/>
      <c r="Y6" s="156"/>
      <c r="Z6" s="156"/>
      <c r="AB6" s="156" t="s">
        <v>236</v>
      </c>
      <c r="AC6" s="156"/>
      <c r="AD6" s="156"/>
      <c r="AE6" s="156"/>
      <c r="AF6" s="156"/>
    </row>
    <row r="7" spans="1:32" ht="32.15" customHeight="1">
      <c r="B7" s="251"/>
      <c r="C7" s="158"/>
      <c r="D7" s="249"/>
      <c r="E7" s="155"/>
      <c r="F7" s="155"/>
      <c r="G7" s="155"/>
      <c r="H7" s="155"/>
      <c r="I7" s="249"/>
      <c r="J7" s="158"/>
      <c r="L7" s="251"/>
      <c r="M7" s="158"/>
      <c r="N7" s="249"/>
      <c r="O7" s="155"/>
      <c r="P7" s="155"/>
      <c r="Q7" s="155"/>
      <c r="R7" s="155"/>
      <c r="S7" s="249"/>
      <c r="T7" s="158"/>
      <c r="V7" s="19" t="s">
        <v>231</v>
      </c>
      <c r="W7" s="19" t="s">
        <v>20</v>
      </c>
      <c r="X7" s="19" t="s">
        <v>232</v>
      </c>
      <c r="Y7" s="19" t="s">
        <v>233</v>
      </c>
      <c r="Z7" s="19" t="s">
        <v>234</v>
      </c>
      <c r="AB7" s="19" t="s">
        <v>231</v>
      </c>
      <c r="AC7" s="19" t="s">
        <v>20</v>
      </c>
      <c r="AD7" s="19" t="s">
        <v>232</v>
      </c>
      <c r="AE7" s="19" t="s">
        <v>233</v>
      </c>
      <c r="AF7" s="19" t="s">
        <v>234</v>
      </c>
    </row>
    <row r="8" spans="1:32">
      <c r="A8" s="20" t="s">
        <v>58</v>
      </c>
      <c r="B8" s="24">
        <v>212011</v>
      </c>
      <c r="C8" s="24">
        <v>0</v>
      </c>
      <c r="D8" s="24">
        <v>0</v>
      </c>
      <c r="E8" s="24">
        <v>0</v>
      </c>
      <c r="F8" s="24">
        <v>0</v>
      </c>
      <c r="G8" s="24">
        <v>0</v>
      </c>
      <c r="H8" s="24">
        <v>0</v>
      </c>
      <c r="I8" s="24">
        <v>0</v>
      </c>
      <c r="J8" s="24">
        <v>0</v>
      </c>
      <c r="L8" s="22">
        <v>1</v>
      </c>
      <c r="M8" s="22">
        <v>0</v>
      </c>
      <c r="N8" s="22">
        <v>0</v>
      </c>
      <c r="O8" s="22">
        <v>0</v>
      </c>
      <c r="P8" s="22">
        <v>0</v>
      </c>
      <c r="Q8" s="22">
        <v>0</v>
      </c>
      <c r="R8" s="22">
        <v>0</v>
      </c>
      <c r="S8" s="22">
        <v>0</v>
      </c>
      <c r="T8" s="22">
        <v>0</v>
      </c>
      <c r="V8" s="46"/>
      <c r="W8" s="46"/>
      <c r="X8" s="46"/>
      <c r="Y8" s="46"/>
      <c r="Z8" s="46"/>
      <c r="AB8" s="22"/>
      <c r="AD8" s="22"/>
      <c r="AE8" s="22"/>
      <c r="AF8" s="22"/>
    </row>
    <row r="9" spans="1:32">
      <c r="A9" s="20" t="s">
        <v>59</v>
      </c>
      <c r="B9" s="24">
        <v>226335</v>
      </c>
      <c r="C9" s="24">
        <v>0</v>
      </c>
      <c r="D9" s="24">
        <v>0</v>
      </c>
      <c r="E9" s="24">
        <v>0</v>
      </c>
      <c r="F9" s="24">
        <v>0</v>
      </c>
      <c r="G9" s="24">
        <v>0</v>
      </c>
      <c r="H9" s="24">
        <v>0</v>
      </c>
      <c r="I9" s="24">
        <v>0</v>
      </c>
      <c r="J9" s="24">
        <v>0</v>
      </c>
      <c r="L9" s="22">
        <v>1</v>
      </c>
      <c r="M9" s="22">
        <v>0</v>
      </c>
      <c r="N9" s="22">
        <v>0</v>
      </c>
      <c r="O9" s="22">
        <v>0</v>
      </c>
      <c r="P9" s="22">
        <v>0</v>
      </c>
      <c r="Q9" s="22">
        <v>0</v>
      </c>
      <c r="R9" s="22">
        <v>0</v>
      </c>
      <c r="S9" s="22">
        <v>0</v>
      </c>
      <c r="T9" s="22">
        <v>0</v>
      </c>
      <c r="V9" s="46"/>
      <c r="W9" s="46"/>
      <c r="X9" s="46"/>
      <c r="Y9" s="46"/>
      <c r="Z9" s="46"/>
      <c r="AB9" s="22"/>
      <c r="AD9" s="22"/>
      <c r="AE9" s="22"/>
      <c r="AF9" s="22"/>
    </row>
    <row r="10" spans="1:32">
      <c r="A10" s="20" t="s">
        <v>60</v>
      </c>
      <c r="B10" s="24">
        <v>221512</v>
      </c>
      <c r="C10" s="24">
        <v>0</v>
      </c>
      <c r="D10" s="24">
        <v>0</v>
      </c>
      <c r="E10" s="24">
        <v>0</v>
      </c>
      <c r="F10" s="24">
        <v>0</v>
      </c>
      <c r="G10" s="24">
        <v>0</v>
      </c>
      <c r="H10" s="24">
        <v>0</v>
      </c>
      <c r="I10" s="24">
        <v>0</v>
      </c>
      <c r="J10" s="24">
        <v>0</v>
      </c>
      <c r="L10" s="22">
        <v>1</v>
      </c>
      <c r="M10" s="22">
        <v>0</v>
      </c>
      <c r="N10" s="22">
        <v>0</v>
      </c>
      <c r="O10" s="22">
        <v>0</v>
      </c>
      <c r="P10" s="22">
        <v>0</v>
      </c>
      <c r="Q10" s="22">
        <v>0</v>
      </c>
      <c r="R10" s="22">
        <v>0</v>
      </c>
      <c r="S10" s="22">
        <v>0</v>
      </c>
      <c r="T10" s="22">
        <v>0</v>
      </c>
      <c r="V10" s="46"/>
      <c r="W10" s="46"/>
      <c r="X10" s="46"/>
      <c r="Y10" s="46"/>
      <c r="Z10" s="46"/>
      <c r="AB10" s="22"/>
      <c r="AD10" s="22"/>
      <c r="AE10" s="22"/>
      <c r="AF10" s="22"/>
    </row>
    <row r="11" spans="1:32">
      <c r="A11" s="20" t="s">
        <v>61</v>
      </c>
      <c r="B11" s="24">
        <v>218870</v>
      </c>
      <c r="C11" s="24">
        <v>57305</v>
      </c>
      <c r="D11" s="24">
        <v>18471</v>
      </c>
      <c r="E11" s="24">
        <v>29668</v>
      </c>
      <c r="F11" s="24">
        <v>3041</v>
      </c>
      <c r="G11" s="24">
        <v>417</v>
      </c>
      <c r="H11" s="24">
        <v>3277</v>
      </c>
      <c r="I11" s="24">
        <v>2431</v>
      </c>
      <c r="J11" s="24">
        <v>161565</v>
      </c>
      <c r="L11" s="22">
        <v>1</v>
      </c>
      <c r="M11" s="22">
        <v>0.26182208616987251</v>
      </c>
      <c r="N11" s="22">
        <v>8.4392561794672638E-2</v>
      </c>
      <c r="O11" s="22">
        <v>0.13555078357015579</v>
      </c>
      <c r="P11" s="22">
        <v>1.3894092383606707E-2</v>
      </c>
      <c r="Q11" s="22">
        <v>1.9052405537533696E-3</v>
      </c>
      <c r="R11" s="22">
        <v>1.4972358020742907E-2</v>
      </c>
      <c r="S11" s="22">
        <v>1.1107049846941107E-2</v>
      </c>
      <c r="T11" s="22">
        <v>0.73817791383012743</v>
      </c>
      <c r="V11" s="46">
        <v>18.471</v>
      </c>
      <c r="W11" s="46"/>
      <c r="X11" s="46">
        <v>0.41699999999999998</v>
      </c>
      <c r="Y11" s="46">
        <v>38.417000000000002</v>
      </c>
      <c r="Z11" s="46">
        <v>161.565</v>
      </c>
      <c r="AB11" s="22">
        <v>8.4392561794672638E-2</v>
      </c>
      <c r="AD11" s="22">
        <v>1.9052405537533696E-3</v>
      </c>
      <c r="AE11" s="22">
        <v>0.1755242838214465</v>
      </c>
      <c r="AF11" s="22">
        <v>0.73817791383012743</v>
      </c>
    </row>
    <row r="12" spans="1:32">
      <c r="A12" s="20" t="s">
        <v>62</v>
      </c>
      <c r="B12" s="24">
        <v>218139</v>
      </c>
      <c r="C12" s="24">
        <v>57305</v>
      </c>
      <c r="D12" s="24">
        <v>18471</v>
      </c>
      <c r="E12" s="24">
        <v>29668</v>
      </c>
      <c r="F12" s="24">
        <v>3041</v>
      </c>
      <c r="G12" s="24">
        <v>417</v>
      </c>
      <c r="H12" s="24">
        <v>3277</v>
      </c>
      <c r="I12" s="24">
        <v>2431</v>
      </c>
      <c r="J12" s="24">
        <v>161565</v>
      </c>
      <c r="L12" s="22">
        <v>1</v>
      </c>
      <c r="M12" s="22">
        <v>0.26269947143793637</v>
      </c>
      <c r="N12" s="22">
        <v>8.4675367540879898E-2</v>
      </c>
      <c r="O12" s="22">
        <v>0.13600502431935602</v>
      </c>
      <c r="P12" s="22">
        <v>1.3940652519723663E-2</v>
      </c>
      <c r="Q12" s="22">
        <v>1.9116251564369508E-3</v>
      </c>
      <c r="R12" s="22">
        <v>1.5022531505141217E-2</v>
      </c>
      <c r="S12" s="22">
        <v>1.1144270396398627E-2</v>
      </c>
      <c r="T12" s="22">
        <v>0.74065160287706466</v>
      </c>
      <c r="V12" s="46">
        <v>18.471</v>
      </c>
      <c r="W12" s="46"/>
      <c r="X12" s="46">
        <v>0.41699999999999998</v>
      </c>
      <c r="Y12" s="46">
        <v>38.417000000000002</v>
      </c>
      <c r="Z12" s="46">
        <v>161.565</v>
      </c>
      <c r="AB12" s="22">
        <v>8.4675367540879898E-2</v>
      </c>
      <c r="AD12" s="22">
        <v>1.9116251564369508E-3</v>
      </c>
      <c r="AE12" s="22">
        <v>0.1761124787406195</v>
      </c>
      <c r="AF12" s="22">
        <v>0.74065160287706466</v>
      </c>
    </row>
    <row r="13" spans="1:32">
      <c r="A13" s="20" t="s">
        <v>63</v>
      </c>
      <c r="B13" s="24">
        <v>220424</v>
      </c>
      <c r="C13" s="24">
        <v>57305</v>
      </c>
      <c r="D13" s="24">
        <v>18471</v>
      </c>
      <c r="E13" s="24">
        <v>29668</v>
      </c>
      <c r="F13" s="24">
        <v>3041</v>
      </c>
      <c r="G13" s="24">
        <v>417</v>
      </c>
      <c r="H13" s="24">
        <v>3277</v>
      </c>
      <c r="I13" s="24">
        <v>2431</v>
      </c>
      <c r="J13" s="24">
        <v>161565</v>
      </c>
      <c r="L13" s="22">
        <v>1</v>
      </c>
      <c r="M13" s="22">
        <v>0.25997622763401446</v>
      </c>
      <c r="N13" s="22">
        <v>8.3797590099081776E-2</v>
      </c>
      <c r="O13" s="22">
        <v>0.13459514390447502</v>
      </c>
      <c r="P13" s="22">
        <v>1.3796138351540668E-2</v>
      </c>
      <c r="Q13" s="22">
        <v>1.8918085144993286E-3</v>
      </c>
      <c r="R13" s="22">
        <v>1.4866802163103836E-2</v>
      </c>
      <c r="S13" s="22">
        <v>1.1028744601313832E-2</v>
      </c>
      <c r="T13" s="22">
        <v>0.73297372336950606</v>
      </c>
      <c r="V13" s="46">
        <v>18.471</v>
      </c>
      <c r="W13" s="46"/>
      <c r="X13" s="46">
        <v>0.41699999999999998</v>
      </c>
      <c r="Y13" s="46">
        <v>38.417000000000002</v>
      </c>
      <c r="Z13" s="46">
        <v>161.565</v>
      </c>
      <c r="AB13" s="22">
        <v>8.3797590099081776E-2</v>
      </c>
      <c r="AD13" s="22">
        <v>1.8918085144993286E-3</v>
      </c>
      <c r="AE13" s="22">
        <v>0.17428682902043338</v>
      </c>
      <c r="AF13" s="22">
        <v>0.73297372336950606</v>
      </c>
    </row>
    <row r="14" spans="1:32">
      <c r="A14" s="20" t="s">
        <v>64</v>
      </c>
      <c r="B14" s="24">
        <v>219400</v>
      </c>
      <c r="C14" s="24">
        <v>57305</v>
      </c>
      <c r="D14" s="24">
        <v>18471</v>
      </c>
      <c r="E14" s="24">
        <v>29668</v>
      </c>
      <c r="F14" s="24">
        <v>3041</v>
      </c>
      <c r="G14" s="24">
        <v>417</v>
      </c>
      <c r="H14" s="24">
        <v>3277</v>
      </c>
      <c r="I14" s="24">
        <v>2431</v>
      </c>
      <c r="J14" s="24">
        <v>161565</v>
      </c>
      <c r="L14" s="22">
        <v>1</v>
      </c>
      <c r="M14" s="22">
        <v>0.26118960802187785</v>
      </c>
      <c r="N14" s="22">
        <v>8.4188696444849595E-2</v>
      </c>
      <c r="O14" s="22">
        <v>0.13522333637192344</v>
      </c>
      <c r="P14" s="22">
        <v>1.386052871467639E-2</v>
      </c>
      <c r="Q14" s="22">
        <v>1.9006381039197813E-3</v>
      </c>
      <c r="R14" s="22">
        <v>1.4936189608021878E-2</v>
      </c>
      <c r="S14" s="22">
        <v>1.1080218778486781E-2</v>
      </c>
      <c r="T14" s="22">
        <v>0.7363947128532361</v>
      </c>
      <c r="V14" s="46">
        <v>18.471</v>
      </c>
      <c r="W14" s="46"/>
      <c r="X14" s="46">
        <v>0.41699999999999998</v>
      </c>
      <c r="Y14" s="46">
        <v>38.417000000000002</v>
      </c>
      <c r="Z14" s="46">
        <v>161.565</v>
      </c>
      <c r="AB14" s="22">
        <v>8.4188696444849595E-2</v>
      </c>
      <c r="AD14" s="22">
        <v>1.9006381039197813E-3</v>
      </c>
      <c r="AE14" s="22">
        <v>0.17510027347310847</v>
      </c>
      <c r="AF14" s="22">
        <v>0.7363947128532361</v>
      </c>
    </row>
    <row r="15" spans="1:32">
      <c r="A15" s="20" t="s">
        <v>65</v>
      </c>
      <c r="B15" s="24">
        <v>210323</v>
      </c>
      <c r="C15" s="24">
        <v>53433</v>
      </c>
      <c r="D15" s="24">
        <v>17327</v>
      </c>
      <c r="E15" s="24">
        <v>26957</v>
      </c>
      <c r="F15" s="24">
        <v>2856</v>
      </c>
      <c r="G15" s="24">
        <v>402</v>
      </c>
      <c r="H15" s="24">
        <v>3369</v>
      </c>
      <c r="I15" s="24">
        <v>2522</v>
      </c>
      <c r="J15" s="24">
        <v>156890</v>
      </c>
      <c r="L15" s="22">
        <v>1</v>
      </c>
      <c r="M15" s="22">
        <v>0.25405210081636342</v>
      </c>
      <c r="N15" s="22">
        <v>8.238281119991632E-2</v>
      </c>
      <c r="O15" s="22">
        <v>0.12816952972333032</v>
      </c>
      <c r="P15" s="22">
        <v>1.3579114029373868E-2</v>
      </c>
      <c r="Q15" s="22">
        <v>1.9113458822858176E-3</v>
      </c>
      <c r="R15" s="22">
        <v>1.6018219595574427E-2</v>
      </c>
      <c r="S15" s="22">
        <v>1.1991080385882666E-2</v>
      </c>
      <c r="T15" s="22">
        <v>0.74594789918363658</v>
      </c>
      <c r="V15" s="46">
        <v>17.327000000000002</v>
      </c>
      <c r="W15" s="46"/>
      <c r="X15" s="46">
        <v>0.40200000000000002</v>
      </c>
      <c r="Y15" s="46">
        <v>35.704000000000001</v>
      </c>
      <c r="Z15" s="46">
        <v>156.88999999999999</v>
      </c>
      <c r="AB15" s="22">
        <v>8.238281119991632E-2</v>
      </c>
      <c r="AD15" s="22">
        <v>1.9113458822858176E-3</v>
      </c>
      <c r="AE15" s="22">
        <v>0.16975794373416128</v>
      </c>
      <c r="AF15" s="22">
        <v>0.74594789918363658</v>
      </c>
    </row>
    <row r="16" spans="1:32">
      <c r="A16" s="20" t="s">
        <v>66</v>
      </c>
      <c r="B16" s="24">
        <v>214630</v>
      </c>
      <c r="C16" s="24">
        <v>53433</v>
      </c>
      <c r="D16" s="24">
        <v>17327</v>
      </c>
      <c r="E16" s="24">
        <v>26957</v>
      </c>
      <c r="F16" s="24">
        <v>2856</v>
      </c>
      <c r="G16" s="24">
        <v>402</v>
      </c>
      <c r="H16" s="24">
        <v>3369</v>
      </c>
      <c r="I16" s="24">
        <v>2522</v>
      </c>
      <c r="J16" s="24">
        <v>156890</v>
      </c>
      <c r="L16" s="22">
        <v>1</v>
      </c>
      <c r="M16" s="22">
        <v>0.24895401388435914</v>
      </c>
      <c r="N16" s="22">
        <v>8.0729627731444806E-2</v>
      </c>
      <c r="O16" s="22">
        <v>0.12559753995247636</v>
      </c>
      <c r="P16" s="22">
        <v>1.3306620696081628E-2</v>
      </c>
      <c r="Q16" s="22">
        <v>1.8729907282299771E-3</v>
      </c>
      <c r="R16" s="22">
        <v>1.5696780505987048E-2</v>
      </c>
      <c r="S16" s="22">
        <v>1.1750454270139309E-2</v>
      </c>
      <c r="T16" s="22">
        <v>0.73097889391045057</v>
      </c>
      <c r="V16" s="46">
        <v>17.327000000000002</v>
      </c>
      <c r="W16" s="46"/>
      <c r="X16" s="46">
        <v>0.40200000000000002</v>
      </c>
      <c r="Y16" s="46">
        <v>35.704000000000001</v>
      </c>
      <c r="Z16" s="46">
        <v>156.88999999999999</v>
      </c>
      <c r="AB16" s="22">
        <v>8.0729627731444806E-2</v>
      </c>
      <c r="AD16" s="22">
        <v>1.8729907282299771E-3</v>
      </c>
      <c r="AE16" s="22">
        <v>0.16635139542468436</v>
      </c>
      <c r="AF16" s="22">
        <v>0.73097889391045057</v>
      </c>
    </row>
    <row r="17" spans="1:32">
      <c r="A17" s="20" t="s">
        <v>67</v>
      </c>
      <c r="B17" s="24">
        <v>221791</v>
      </c>
      <c r="C17" s="24">
        <v>53433</v>
      </c>
      <c r="D17" s="24">
        <v>17327</v>
      </c>
      <c r="E17" s="24">
        <v>26957</v>
      </c>
      <c r="F17" s="24">
        <v>2856</v>
      </c>
      <c r="G17" s="24">
        <v>402</v>
      </c>
      <c r="H17" s="24">
        <v>3369</v>
      </c>
      <c r="I17" s="24">
        <v>2522</v>
      </c>
      <c r="J17" s="24">
        <v>156890</v>
      </c>
      <c r="L17" s="22">
        <v>1</v>
      </c>
      <c r="M17" s="22">
        <v>0.24091599749313544</v>
      </c>
      <c r="N17" s="22">
        <v>7.8123097871419495E-2</v>
      </c>
      <c r="O17" s="22">
        <v>0.12154235293587205</v>
      </c>
      <c r="P17" s="22">
        <v>1.2876987794815839E-2</v>
      </c>
      <c r="Q17" s="22">
        <v>1.8125171896064313E-3</v>
      </c>
      <c r="R17" s="22">
        <v>1.5189976148716585E-2</v>
      </c>
      <c r="S17" s="22">
        <v>1.1371065552705024E-2</v>
      </c>
      <c r="T17" s="22">
        <v>0.70737766636157462</v>
      </c>
      <c r="V17" s="46">
        <v>17.327000000000002</v>
      </c>
      <c r="W17" s="46"/>
      <c r="X17" s="46">
        <v>0.40200000000000002</v>
      </c>
      <c r="Y17" s="46">
        <v>35.704000000000001</v>
      </c>
      <c r="Z17" s="46">
        <v>156.88999999999999</v>
      </c>
      <c r="AB17" s="22">
        <v>7.8123097871419495E-2</v>
      </c>
      <c r="AD17" s="22">
        <v>1.8125171896064313E-3</v>
      </c>
      <c r="AE17" s="22">
        <v>0.16098038243210952</v>
      </c>
      <c r="AF17" s="22">
        <v>0.70737766636157462</v>
      </c>
    </row>
    <row r="18" spans="1:32">
      <c r="A18" s="20" t="s">
        <v>68</v>
      </c>
      <c r="B18" s="24">
        <v>219197</v>
      </c>
      <c r="C18" s="24">
        <v>53433</v>
      </c>
      <c r="D18" s="24">
        <v>17327</v>
      </c>
      <c r="E18" s="24">
        <v>26957</v>
      </c>
      <c r="F18" s="24">
        <v>2856</v>
      </c>
      <c r="G18" s="24">
        <v>402</v>
      </c>
      <c r="H18" s="24">
        <v>3369</v>
      </c>
      <c r="I18" s="24">
        <v>2522</v>
      </c>
      <c r="J18" s="24">
        <v>156890</v>
      </c>
      <c r="L18" s="22">
        <v>1</v>
      </c>
      <c r="M18" s="22">
        <v>0.24376702235888265</v>
      </c>
      <c r="N18" s="22">
        <v>7.9047614702755967E-2</v>
      </c>
      <c r="O18" s="22">
        <v>0.12298069772852731</v>
      </c>
      <c r="P18" s="22">
        <v>1.3029375402035612E-2</v>
      </c>
      <c r="Q18" s="22">
        <v>1.8339667057487101E-3</v>
      </c>
      <c r="R18" s="22">
        <v>1.536973589967016E-2</v>
      </c>
      <c r="S18" s="22">
        <v>1.1505631920144893E-2</v>
      </c>
      <c r="T18" s="22">
        <v>0.71574884692764951</v>
      </c>
      <c r="V18" s="46">
        <v>17.327000000000002</v>
      </c>
      <c r="W18" s="46"/>
      <c r="X18" s="46">
        <v>0.40200000000000002</v>
      </c>
      <c r="Y18" s="46">
        <v>35.704000000000001</v>
      </c>
      <c r="Z18" s="46">
        <v>156.88999999999999</v>
      </c>
      <c r="AB18" s="22">
        <v>7.9047614702755967E-2</v>
      </c>
      <c r="AD18" s="22">
        <v>1.8339667057487101E-3</v>
      </c>
      <c r="AE18" s="22">
        <v>0.16288544095037799</v>
      </c>
      <c r="AF18" s="22">
        <v>0.71574884692764951</v>
      </c>
    </row>
    <row r="19" spans="1:32">
      <c r="A19" s="20" t="s">
        <v>69</v>
      </c>
      <c r="B19" s="24">
        <v>207838</v>
      </c>
      <c r="C19" s="24">
        <v>51999</v>
      </c>
      <c r="D19" s="24">
        <v>15542</v>
      </c>
      <c r="E19" s="24">
        <v>27079</v>
      </c>
      <c r="F19" s="24">
        <v>2493</v>
      </c>
      <c r="G19" s="24">
        <v>326</v>
      </c>
      <c r="H19" s="24">
        <v>3611</v>
      </c>
      <c r="I19" s="24">
        <v>2948</v>
      </c>
      <c r="J19" s="24">
        <v>155839</v>
      </c>
      <c r="L19" s="22">
        <v>1</v>
      </c>
      <c r="M19" s="22">
        <v>0.25019005186731974</v>
      </c>
      <c r="N19" s="22">
        <v>7.4779395490718728E-2</v>
      </c>
      <c r="O19" s="22">
        <v>0.13028897506711959</v>
      </c>
      <c r="P19" s="22">
        <v>1.1994919119698997E-2</v>
      </c>
      <c r="Q19" s="22">
        <v>1.5685293353477228E-3</v>
      </c>
      <c r="R19" s="22">
        <v>1.7374108680799468E-2</v>
      </c>
      <c r="S19" s="22">
        <v>1.4184124173635236E-2</v>
      </c>
      <c r="T19" s="22">
        <v>0.74980994813268032</v>
      </c>
      <c r="V19" s="46">
        <v>15.542</v>
      </c>
      <c r="W19" s="46"/>
      <c r="X19" s="46">
        <v>0.32600000000000001</v>
      </c>
      <c r="Y19" s="46">
        <v>36.131</v>
      </c>
      <c r="Z19" s="46">
        <v>155.839</v>
      </c>
      <c r="AB19" s="22">
        <v>7.4779395490718728E-2</v>
      </c>
      <c r="AD19" s="22">
        <v>1.5685293353477228E-3</v>
      </c>
      <c r="AE19" s="22">
        <v>0.17384212704125329</v>
      </c>
      <c r="AF19" s="22">
        <v>0.74980994813268032</v>
      </c>
    </row>
    <row r="20" spans="1:32">
      <c r="A20" s="20" t="s">
        <v>70</v>
      </c>
      <c r="B20" s="24">
        <v>214048</v>
      </c>
      <c r="C20" s="24">
        <v>53363</v>
      </c>
      <c r="D20" s="24">
        <v>17380</v>
      </c>
      <c r="E20" s="24">
        <v>26861</v>
      </c>
      <c r="F20" s="24">
        <v>2451</v>
      </c>
      <c r="G20" s="24">
        <v>281</v>
      </c>
      <c r="H20" s="24">
        <v>3488</v>
      </c>
      <c r="I20" s="24">
        <v>2902</v>
      </c>
      <c r="J20" s="24">
        <v>160685</v>
      </c>
      <c r="L20" s="22">
        <v>1</v>
      </c>
      <c r="M20" s="22">
        <v>0.2493038944535805</v>
      </c>
      <c r="N20" s="22">
        <v>8.1196740917924948E-2</v>
      </c>
      <c r="O20" s="22">
        <v>0.12549054417700703</v>
      </c>
      <c r="P20" s="22">
        <v>1.1450702646135446E-2</v>
      </c>
      <c r="Q20" s="22">
        <v>1.3127896546568994E-3</v>
      </c>
      <c r="R20" s="22">
        <v>1.6295410375242937E-2</v>
      </c>
      <c r="S20" s="22">
        <v>1.3557706682613246E-2</v>
      </c>
      <c r="T20" s="22">
        <v>0.75069610554641952</v>
      </c>
      <c r="V20" s="46">
        <v>17.38</v>
      </c>
      <c r="W20" s="46"/>
      <c r="X20" s="46">
        <v>0.28100000000000003</v>
      </c>
      <c r="Y20" s="46">
        <v>35.701999999999998</v>
      </c>
      <c r="Z20" s="46">
        <v>160.685</v>
      </c>
      <c r="AB20" s="22">
        <v>8.1196740917924948E-2</v>
      </c>
      <c r="AD20" s="22">
        <v>1.3127896546568994E-3</v>
      </c>
      <c r="AE20" s="22">
        <v>0.16679436388099866</v>
      </c>
      <c r="AF20" s="22">
        <v>0.75069610554641952</v>
      </c>
    </row>
    <row r="21" spans="1:32">
      <c r="A21" s="20" t="s">
        <v>71</v>
      </c>
      <c r="B21" s="24">
        <v>219536</v>
      </c>
      <c r="C21" s="24">
        <v>51849</v>
      </c>
      <c r="D21" s="24">
        <v>17860</v>
      </c>
      <c r="E21" s="24">
        <v>25032</v>
      </c>
      <c r="F21" s="24">
        <v>2383</v>
      </c>
      <c r="G21" s="24">
        <v>272</v>
      </c>
      <c r="H21" s="24">
        <v>3467</v>
      </c>
      <c r="I21" s="24">
        <v>2835</v>
      </c>
      <c r="J21" s="24">
        <v>167687</v>
      </c>
      <c r="L21" s="22">
        <v>1</v>
      </c>
      <c r="M21" s="22">
        <v>0.236175388091247</v>
      </c>
      <c r="N21" s="22">
        <v>8.1353399897966625E-2</v>
      </c>
      <c r="O21" s="22">
        <v>0.11402230158151738</v>
      </c>
      <c r="P21" s="22">
        <v>1.0854711755702937E-2</v>
      </c>
      <c r="Q21" s="22">
        <v>1.238976750965673E-3</v>
      </c>
      <c r="R21" s="22">
        <v>1.57923985132279E-2</v>
      </c>
      <c r="S21" s="22">
        <v>1.2913599591866482E-2</v>
      </c>
      <c r="T21" s="22">
        <v>0.76382461190875306</v>
      </c>
      <c r="V21" s="46">
        <v>17.86</v>
      </c>
      <c r="W21" s="46"/>
      <c r="X21" s="46">
        <v>0.27200000000000002</v>
      </c>
      <c r="Y21" s="46">
        <v>33.716999999999999</v>
      </c>
      <c r="Z21" s="46">
        <v>167.68700000000001</v>
      </c>
      <c r="AB21" s="22">
        <v>8.1353399897966625E-2</v>
      </c>
      <c r="AD21" s="22">
        <v>1.238976750965673E-3</v>
      </c>
      <c r="AE21" s="22">
        <v>0.15358301144231468</v>
      </c>
      <c r="AF21" s="22">
        <v>0.76382461190875306</v>
      </c>
    </row>
    <row r="22" spans="1:32">
      <c r="A22" s="20" t="s">
        <v>72</v>
      </c>
      <c r="B22" s="24">
        <v>220842</v>
      </c>
      <c r="C22" s="24">
        <v>47891</v>
      </c>
      <c r="D22" s="24">
        <v>14961</v>
      </c>
      <c r="E22" s="24">
        <v>23478</v>
      </c>
      <c r="F22" s="24">
        <v>2481</v>
      </c>
      <c r="G22" s="24">
        <v>176</v>
      </c>
      <c r="H22" s="24">
        <v>3510</v>
      </c>
      <c r="I22" s="24">
        <v>3285</v>
      </c>
      <c r="J22" s="24">
        <v>172951</v>
      </c>
      <c r="L22" s="22">
        <v>1</v>
      </c>
      <c r="M22" s="22">
        <v>0.21685639506977838</v>
      </c>
      <c r="N22" s="22">
        <v>6.7745265846170563E-2</v>
      </c>
      <c r="O22" s="22">
        <v>0.10631129948107697</v>
      </c>
      <c r="P22" s="22">
        <v>1.123427608878746E-2</v>
      </c>
      <c r="Q22" s="22">
        <v>7.9694985555283867E-4</v>
      </c>
      <c r="R22" s="22">
        <v>1.5893715869264E-2</v>
      </c>
      <c r="S22" s="22">
        <v>1.4874887928926562E-2</v>
      </c>
      <c r="T22" s="22">
        <v>0.78314360493022162</v>
      </c>
      <c r="V22" s="46">
        <v>14.961</v>
      </c>
      <c r="W22" s="46"/>
      <c r="X22" s="46">
        <v>0.17599999999999999</v>
      </c>
      <c r="Y22" s="46">
        <v>32.753999999999998</v>
      </c>
      <c r="Z22" s="46">
        <v>172.95099999999999</v>
      </c>
      <c r="AB22" s="22">
        <v>6.7745265846170563E-2</v>
      </c>
      <c r="AD22" s="22">
        <v>7.9694985555283867E-4</v>
      </c>
      <c r="AE22" s="22">
        <v>0.14831417936805499</v>
      </c>
      <c r="AF22" s="22">
        <v>0.78314360493022162</v>
      </c>
    </row>
    <row r="23" spans="1:32">
      <c r="A23" s="20" t="s">
        <v>73</v>
      </c>
      <c r="B23" s="24">
        <v>282938</v>
      </c>
      <c r="C23" s="24">
        <v>55263</v>
      </c>
      <c r="D23" s="24">
        <v>18937</v>
      </c>
      <c r="E23" s="24">
        <v>23966</v>
      </c>
      <c r="F23" s="24">
        <v>4907</v>
      </c>
      <c r="G23" s="24">
        <v>157</v>
      </c>
      <c r="H23" s="24">
        <v>3294</v>
      </c>
      <c r="I23" s="24">
        <v>4002</v>
      </c>
      <c r="J23" s="24">
        <v>227675</v>
      </c>
      <c r="L23" s="22">
        <v>1</v>
      </c>
      <c r="M23" s="22">
        <v>0.19531840898005923</v>
      </c>
      <c r="N23" s="22">
        <v>6.6929857424594785E-2</v>
      </c>
      <c r="O23" s="22">
        <v>8.4704069442775448E-2</v>
      </c>
      <c r="P23" s="22">
        <v>1.7343022146194573E-2</v>
      </c>
      <c r="Q23" s="22">
        <v>5.5489188444111427E-4</v>
      </c>
      <c r="R23" s="22">
        <v>1.1642126543624398E-2</v>
      </c>
      <c r="S23" s="22">
        <v>1.4144441538428913E-2</v>
      </c>
      <c r="T23" s="22">
        <v>0.80468159101994075</v>
      </c>
      <c r="V23" s="46">
        <v>18.937000000000001</v>
      </c>
      <c r="W23" s="46"/>
      <c r="X23" s="46">
        <v>0.157</v>
      </c>
      <c r="Y23" s="46">
        <v>36.168999999999997</v>
      </c>
      <c r="Z23" s="46">
        <v>227.67500000000001</v>
      </c>
      <c r="AB23" s="22">
        <v>6.6929857424594785E-2</v>
      </c>
      <c r="AD23" s="22">
        <v>5.5489188444111427E-4</v>
      </c>
      <c r="AE23" s="22">
        <v>0.12783365967102334</v>
      </c>
      <c r="AF23" s="22">
        <v>0.80468159101994075</v>
      </c>
    </row>
    <row r="24" spans="1:32">
      <c r="A24" s="20" t="s">
        <v>74</v>
      </c>
      <c r="B24" s="24">
        <v>274749</v>
      </c>
      <c r="C24" s="24">
        <v>52897</v>
      </c>
      <c r="D24" s="24">
        <v>16253</v>
      </c>
      <c r="E24" s="24">
        <v>24650</v>
      </c>
      <c r="F24" s="24">
        <v>4334</v>
      </c>
      <c r="G24" s="24">
        <v>485</v>
      </c>
      <c r="H24" s="24">
        <v>3236</v>
      </c>
      <c r="I24" s="24">
        <v>3939</v>
      </c>
      <c r="J24" s="24">
        <v>221852</v>
      </c>
      <c r="L24" s="22">
        <v>1</v>
      </c>
      <c r="M24" s="22">
        <v>0.19252845324277795</v>
      </c>
      <c r="N24" s="22">
        <v>5.9155811304135775E-2</v>
      </c>
      <c r="O24" s="22">
        <v>8.9718251931763179E-2</v>
      </c>
      <c r="P24" s="22">
        <v>1.5774397723012642E-2</v>
      </c>
      <c r="Q24" s="22">
        <v>1.7652475532213038E-3</v>
      </c>
      <c r="R24" s="22">
        <v>1.1778022849946678E-2</v>
      </c>
      <c r="S24" s="22">
        <v>1.4336721880698382E-2</v>
      </c>
      <c r="T24" s="22">
        <v>0.80747154675722199</v>
      </c>
      <c r="V24" s="46">
        <v>16.253</v>
      </c>
      <c r="W24" s="46"/>
      <c r="X24" s="46">
        <v>0.48499999999999999</v>
      </c>
      <c r="Y24" s="46">
        <v>36.158999999999999</v>
      </c>
      <c r="Z24" s="46">
        <v>221.852</v>
      </c>
      <c r="AB24" s="22">
        <v>5.9155811304135775E-2</v>
      </c>
      <c r="AD24" s="22">
        <v>1.7652475532213038E-3</v>
      </c>
      <c r="AE24" s="22">
        <v>0.13160739438542088</v>
      </c>
      <c r="AF24" s="22">
        <v>0.80747154675722199</v>
      </c>
    </row>
    <row r="25" spans="1:32">
      <c r="A25" s="20" t="s">
        <v>75</v>
      </c>
      <c r="B25" s="24">
        <v>260925</v>
      </c>
      <c r="C25" s="24">
        <v>55018</v>
      </c>
      <c r="D25" s="24">
        <v>15355</v>
      </c>
      <c r="E25" s="24">
        <v>26086</v>
      </c>
      <c r="F25" s="24">
        <v>6186</v>
      </c>
      <c r="G25" s="24">
        <v>427</v>
      </c>
      <c r="H25" s="24">
        <v>3223</v>
      </c>
      <c r="I25" s="24">
        <v>3741</v>
      </c>
      <c r="J25" s="24">
        <v>205907</v>
      </c>
      <c r="L25" s="22">
        <v>1</v>
      </c>
      <c r="M25" s="22">
        <v>0.21085752610903516</v>
      </c>
      <c r="N25" s="22">
        <v>5.8848328063619816E-2</v>
      </c>
      <c r="O25" s="22">
        <v>9.9975088627000094E-2</v>
      </c>
      <c r="P25" s="22">
        <v>2.3707962058062661E-2</v>
      </c>
      <c r="Q25" s="22">
        <v>1.636485580147552E-3</v>
      </c>
      <c r="R25" s="22">
        <v>1.2352208489029414E-2</v>
      </c>
      <c r="S25" s="22">
        <v>1.4337453291175625E-2</v>
      </c>
      <c r="T25" s="22">
        <v>0.78914247389096481</v>
      </c>
      <c r="V25" s="46">
        <v>15.355</v>
      </c>
      <c r="W25" s="46"/>
      <c r="X25" s="46">
        <v>0.42699999999999999</v>
      </c>
      <c r="Y25" s="46">
        <v>39.235999999999997</v>
      </c>
      <c r="Z25" s="46">
        <v>205.90700000000001</v>
      </c>
      <c r="AB25" s="22">
        <v>5.8848328063619816E-2</v>
      </c>
      <c r="AD25" s="22">
        <v>1.636485580147552E-3</v>
      </c>
      <c r="AE25" s="22">
        <v>0.15037271246526779</v>
      </c>
      <c r="AF25" s="22">
        <v>0.78914247389096481</v>
      </c>
    </row>
    <row r="26" spans="1:32">
      <c r="A26" s="20" t="s">
        <v>76</v>
      </c>
      <c r="B26" s="24">
        <v>272568</v>
      </c>
      <c r="C26" s="24">
        <v>59551</v>
      </c>
      <c r="D26" s="24">
        <v>16646</v>
      </c>
      <c r="E26" s="24">
        <v>29454</v>
      </c>
      <c r="F26" s="24">
        <v>6271</v>
      </c>
      <c r="G26" s="24">
        <v>635</v>
      </c>
      <c r="H26" s="24">
        <v>3221</v>
      </c>
      <c r="I26" s="24">
        <v>3324</v>
      </c>
      <c r="J26" s="24">
        <v>213017</v>
      </c>
      <c r="L26" s="22">
        <v>1</v>
      </c>
      <c r="M26" s="22">
        <v>0.21848125972234453</v>
      </c>
      <c r="N26" s="22">
        <v>6.1070998796630568E-2</v>
      </c>
      <c r="O26" s="22">
        <v>0.10806110768688915</v>
      </c>
      <c r="P26" s="22">
        <v>2.3007102814710457E-2</v>
      </c>
      <c r="Q26" s="22">
        <v>2.3296938745560741E-3</v>
      </c>
      <c r="R26" s="22">
        <v>1.1817234598338763E-2</v>
      </c>
      <c r="S26" s="22">
        <v>1.2195121951219513E-2</v>
      </c>
      <c r="T26" s="22">
        <v>0.78151874027765544</v>
      </c>
      <c r="V26" s="46">
        <v>16.646000000000001</v>
      </c>
      <c r="W26" s="46"/>
      <c r="X26" s="46">
        <v>0.63500000000000001</v>
      </c>
      <c r="Y26" s="46">
        <v>42.27</v>
      </c>
      <c r="Z26" s="46">
        <v>213.017</v>
      </c>
      <c r="AB26" s="22">
        <v>6.1070998796630568E-2</v>
      </c>
      <c r="AD26" s="22">
        <v>2.3296938745560741E-3</v>
      </c>
      <c r="AE26" s="22">
        <v>0.15508056705115791</v>
      </c>
      <c r="AF26" s="22">
        <v>0.78151874027765544</v>
      </c>
    </row>
    <row r="27" spans="1:32">
      <c r="A27" s="20" t="s">
        <v>77</v>
      </c>
      <c r="B27" s="24">
        <v>269719</v>
      </c>
      <c r="C27" s="24">
        <v>58979</v>
      </c>
      <c r="D27" s="24">
        <v>15110</v>
      </c>
      <c r="E27" s="24">
        <v>30405</v>
      </c>
      <c r="F27" s="24">
        <v>6117</v>
      </c>
      <c r="G27" s="24">
        <v>805</v>
      </c>
      <c r="H27" s="24">
        <v>3257</v>
      </c>
      <c r="I27" s="24">
        <v>3285</v>
      </c>
      <c r="J27" s="24">
        <v>210740</v>
      </c>
      <c r="L27" s="22">
        <v>1</v>
      </c>
      <c r="M27" s="22">
        <v>0.21866831776775089</v>
      </c>
      <c r="N27" s="22">
        <v>5.6021266577438E-2</v>
      </c>
      <c r="O27" s="22">
        <v>0.11272843218312392</v>
      </c>
      <c r="P27" s="22">
        <v>2.2679158679959514E-2</v>
      </c>
      <c r="Q27" s="22">
        <v>2.9845876634571537E-3</v>
      </c>
      <c r="R27" s="22">
        <v>1.2075530459478198E-2</v>
      </c>
      <c r="S27" s="22">
        <v>1.2179342204294098E-2</v>
      </c>
      <c r="T27" s="22">
        <v>0.78133168223224914</v>
      </c>
      <c r="V27" s="46">
        <v>15.11</v>
      </c>
      <c r="W27" s="46"/>
      <c r="X27" s="46">
        <v>0.80500000000000005</v>
      </c>
      <c r="Y27" s="46">
        <v>43.064</v>
      </c>
      <c r="Z27" s="46">
        <v>210.74</v>
      </c>
      <c r="AB27" s="22">
        <v>5.6021266577438E-2</v>
      </c>
      <c r="AD27" s="22">
        <v>2.9845876634571537E-3</v>
      </c>
      <c r="AE27" s="22">
        <v>0.15966246352685573</v>
      </c>
      <c r="AF27" s="22">
        <v>0.78133168223224914</v>
      </c>
    </row>
    <row r="28" spans="1:32">
      <c r="A28" s="20" t="s">
        <v>78</v>
      </c>
      <c r="B28" s="24">
        <v>276359</v>
      </c>
      <c r="C28" s="24">
        <v>70975</v>
      </c>
      <c r="D28" s="24">
        <v>25361</v>
      </c>
      <c r="E28" s="24">
        <v>32003</v>
      </c>
      <c r="F28" s="24">
        <v>6314</v>
      </c>
      <c r="G28" s="24">
        <v>1120</v>
      </c>
      <c r="H28" s="24">
        <v>3086</v>
      </c>
      <c r="I28" s="24">
        <v>3091</v>
      </c>
      <c r="J28" s="24">
        <v>205384</v>
      </c>
      <c r="L28" s="22">
        <v>1</v>
      </c>
      <c r="M28" s="22">
        <v>0.25682174273318403</v>
      </c>
      <c r="N28" s="22">
        <v>9.1768315850035642E-2</v>
      </c>
      <c r="O28" s="22">
        <v>0.1158022716828473</v>
      </c>
      <c r="P28" s="22">
        <v>2.2847093816376524E-2</v>
      </c>
      <c r="Q28" s="22">
        <v>4.0526995683151266E-3</v>
      </c>
      <c r="R28" s="22">
        <v>1.1166634703411144E-2</v>
      </c>
      <c r="S28" s="22">
        <v>1.1184727112198263E-2</v>
      </c>
      <c r="T28" s="22">
        <v>0.74317825726681597</v>
      </c>
      <c r="V28" s="46">
        <v>25.361000000000001</v>
      </c>
      <c r="W28" s="46"/>
      <c r="X28" s="46">
        <v>1.1200000000000001</v>
      </c>
      <c r="Y28" s="46">
        <v>44.494</v>
      </c>
      <c r="Z28" s="46">
        <v>205.38399999999999</v>
      </c>
      <c r="AB28" s="22">
        <v>9.1768315850035642E-2</v>
      </c>
      <c r="AD28" s="22">
        <v>4.0526995683151266E-3</v>
      </c>
      <c r="AE28" s="22">
        <v>0.16100072731483323</v>
      </c>
      <c r="AF28" s="22">
        <v>0.74317825726681597</v>
      </c>
    </row>
    <row r="29" spans="1:32">
      <c r="A29" s="20" t="s">
        <v>79</v>
      </c>
      <c r="B29" s="24">
        <v>283569</v>
      </c>
      <c r="C29" s="24">
        <v>76862</v>
      </c>
      <c r="D29" s="24">
        <v>25814</v>
      </c>
      <c r="E29" s="24">
        <v>37314</v>
      </c>
      <c r="F29" s="24">
        <v>8449</v>
      </c>
      <c r="G29" s="24">
        <v>1123</v>
      </c>
      <c r="H29" s="24">
        <v>1258</v>
      </c>
      <c r="I29" s="24">
        <v>2904</v>
      </c>
      <c r="J29" s="24">
        <v>206707</v>
      </c>
      <c r="L29" s="22">
        <v>1</v>
      </c>
      <c r="M29" s="22">
        <v>0.2710521954092302</v>
      </c>
      <c r="N29" s="22">
        <v>9.1032517658841405E-2</v>
      </c>
      <c r="O29" s="22">
        <v>0.13158702114829196</v>
      </c>
      <c r="P29" s="22">
        <v>2.9795217389771096E-2</v>
      </c>
      <c r="Q29" s="22">
        <v>3.9602354277089528E-3</v>
      </c>
      <c r="R29" s="22">
        <v>4.4363100338894587E-3</v>
      </c>
      <c r="S29" s="22">
        <v>1.0240893750727335E-2</v>
      </c>
      <c r="T29" s="22">
        <v>0.7289478045907698</v>
      </c>
      <c r="V29" s="46">
        <v>25.814</v>
      </c>
      <c r="W29" s="46"/>
      <c r="X29" s="46">
        <v>1.123</v>
      </c>
      <c r="Y29" s="46">
        <v>49.924999999999997</v>
      </c>
      <c r="Z29" s="46">
        <v>206.70699999999999</v>
      </c>
      <c r="AB29" s="22">
        <v>9.1032517658841405E-2</v>
      </c>
      <c r="AD29" s="22">
        <v>3.9602354277089528E-3</v>
      </c>
      <c r="AE29" s="22">
        <v>0.17605944232267984</v>
      </c>
      <c r="AF29" s="22">
        <v>0.7289478045907698</v>
      </c>
    </row>
    <row r="30" spans="1:32">
      <c r="A30" s="20" t="s">
        <v>80</v>
      </c>
      <c r="B30" s="24">
        <v>289446</v>
      </c>
      <c r="C30" s="24">
        <v>83855</v>
      </c>
      <c r="D30" s="24">
        <v>27445</v>
      </c>
      <c r="E30" s="24">
        <v>40831</v>
      </c>
      <c r="F30" s="24">
        <v>7885</v>
      </c>
      <c r="G30" s="24">
        <v>1171</v>
      </c>
      <c r="H30" s="24">
        <v>3926</v>
      </c>
      <c r="I30" s="24">
        <v>2597</v>
      </c>
      <c r="J30" s="24">
        <v>205591</v>
      </c>
      <c r="L30" s="22">
        <v>1</v>
      </c>
      <c r="M30" s="22">
        <v>0.28970861576943541</v>
      </c>
      <c r="N30" s="22">
        <v>9.4819068150881342E-2</v>
      </c>
      <c r="O30" s="22">
        <v>0.14106603649730864</v>
      </c>
      <c r="P30" s="22">
        <v>2.7241696205855325E-2</v>
      </c>
      <c r="Q30" s="22">
        <v>4.0456596394491543E-3</v>
      </c>
      <c r="R30" s="22">
        <v>1.3563842651133544E-2</v>
      </c>
      <c r="S30" s="22">
        <v>8.9723126248073912E-3</v>
      </c>
      <c r="T30" s="22">
        <v>0.71029138423056459</v>
      </c>
      <c r="V30" s="46">
        <v>27.445</v>
      </c>
      <c r="W30" s="46"/>
      <c r="X30" s="46">
        <v>1.171</v>
      </c>
      <c r="Y30" s="46">
        <v>55.238999999999997</v>
      </c>
      <c r="Z30" s="46">
        <v>205.59100000000001</v>
      </c>
      <c r="AB30" s="22">
        <v>9.4819068150881342E-2</v>
      </c>
      <c r="AD30" s="22">
        <v>4.0456596394491543E-3</v>
      </c>
      <c r="AE30" s="22">
        <v>0.1908438879791049</v>
      </c>
      <c r="AF30" s="22">
        <v>0.71029138423056459</v>
      </c>
    </row>
    <row r="31" spans="1:32">
      <c r="A31" s="20" t="s">
        <v>81</v>
      </c>
      <c r="B31" s="24">
        <v>294753</v>
      </c>
      <c r="C31" s="24">
        <v>86015</v>
      </c>
      <c r="D31" s="24">
        <v>27156</v>
      </c>
      <c r="E31" s="24">
        <v>43835</v>
      </c>
      <c r="F31" s="24">
        <v>7746</v>
      </c>
      <c r="G31" s="24">
        <v>1066</v>
      </c>
      <c r="H31" s="24">
        <v>3781</v>
      </c>
      <c r="I31" s="24">
        <v>2431</v>
      </c>
      <c r="J31" s="24">
        <v>208738</v>
      </c>
      <c r="L31" s="22">
        <v>1</v>
      </c>
      <c r="M31" s="22">
        <v>0.2918206091201786</v>
      </c>
      <c r="N31" s="22">
        <v>9.2131377797681449E-2</v>
      </c>
      <c r="O31" s="22">
        <v>0.14871773993818554</v>
      </c>
      <c r="P31" s="22">
        <v>2.627963074167184E-2</v>
      </c>
      <c r="Q31" s="22">
        <v>3.6165874477952728E-3</v>
      </c>
      <c r="R31" s="22">
        <v>1.2827689624872352E-2</v>
      </c>
      <c r="S31" s="22">
        <v>8.2475835699721469E-3</v>
      </c>
      <c r="T31" s="22">
        <v>0.7081793908798214</v>
      </c>
      <c r="V31" s="46">
        <v>27.155999999999999</v>
      </c>
      <c r="W31" s="46"/>
      <c r="X31" s="46">
        <v>1.0660000000000001</v>
      </c>
      <c r="Y31" s="46">
        <v>57.792999999999999</v>
      </c>
      <c r="Z31" s="46">
        <v>208.738</v>
      </c>
      <c r="AB31" s="22">
        <v>9.2131377797681449E-2</v>
      </c>
      <c r="AD31" s="22">
        <v>3.6165874477952728E-3</v>
      </c>
      <c r="AE31" s="22">
        <v>0.19607264387470189</v>
      </c>
      <c r="AF31" s="22">
        <v>0.7081793908798214</v>
      </c>
    </row>
    <row r="32" spans="1:32">
      <c r="A32" s="20" t="s">
        <v>82</v>
      </c>
      <c r="B32" s="24">
        <v>295204</v>
      </c>
      <c r="C32" s="24">
        <v>91378</v>
      </c>
      <c r="D32" s="24">
        <v>28007</v>
      </c>
      <c r="E32" s="24">
        <v>47456</v>
      </c>
      <c r="F32" s="24">
        <v>8661</v>
      </c>
      <c r="G32" s="24">
        <v>1010</v>
      </c>
      <c r="H32" s="24">
        <v>3913</v>
      </c>
      <c r="I32" s="24">
        <v>2331</v>
      </c>
      <c r="J32" s="24">
        <v>203826</v>
      </c>
      <c r="L32" s="22">
        <v>1</v>
      </c>
      <c r="M32" s="22">
        <v>0.30954187612633977</v>
      </c>
      <c r="N32" s="22">
        <v>9.487337569951626E-2</v>
      </c>
      <c r="O32" s="22">
        <v>0.16075662931396595</v>
      </c>
      <c r="P32" s="22">
        <v>2.933903334643162E-2</v>
      </c>
      <c r="Q32" s="22">
        <v>3.4213628541618678E-3</v>
      </c>
      <c r="R32" s="22">
        <v>1.3255240443896425E-2</v>
      </c>
      <c r="S32" s="22">
        <v>7.8962344683676366E-3</v>
      </c>
      <c r="T32" s="22">
        <v>0.69045812387366023</v>
      </c>
      <c r="V32" s="46">
        <v>28.007000000000001</v>
      </c>
      <c r="W32" s="46"/>
      <c r="X32" s="46">
        <v>1.01</v>
      </c>
      <c r="Y32" s="46">
        <v>62.360999999999997</v>
      </c>
      <c r="Z32" s="46">
        <v>203.82599999999999</v>
      </c>
      <c r="AB32" s="22">
        <v>9.487337569951626E-2</v>
      </c>
      <c r="AD32" s="22">
        <v>3.4213628541618678E-3</v>
      </c>
      <c r="AE32" s="22">
        <v>0.21124713757266161</v>
      </c>
      <c r="AF32" s="22">
        <v>0.69045812387366023</v>
      </c>
    </row>
    <row r="33" spans="1:34">
      <c r="A33" s="20" t="s">
        <v>83</v>
      </c>
      <c r="B33" s="24">
        <v>309038</v>
      </c>
      <c r="C33" s="24">
        <v>99240</v>
      </c>
      <c r="D33" s="24">
        <v>30639</v>
      </c>
      <c r="E33" s="24">
        <v>52099</v>
      </c>
      <c r="F33" s="24">
        <v>9135</v>
      </c>
      <c r="G33" s="24">
        <v>1124</v>
      </c>
      <c r="H33" s="24">
        <v>3801</v>
      </c>
      <c r="I33" s="24">
        <v>2442</v>
      </c>
      <c r="J33" s="24">
        <v>209798</v>
      </c>
      <c r="L33" s="22">
        <v>1</v>
      </c>
      <c r="M33" s="22">
        <v>0.32112555737482124</v>
      </c>
      <c r="N33" s="22">
        <v>9.9143147444650817E-2</v>
      </c>
      <c r="O33" s="22">
        <v>0.16858444592574376</v>
      </c>
      <c r="P33" s="22">
        <v>2.9559471650735508E-2</v>
      </c>
      <c r="Q33" s="22">
        <v>3.6370931730078503E-3</v>
      </c>
      <c r="R33" s="22">
        <v>1.2299458319041671E-2</v>
      </c>
      <c r="S33" s="22">
        <v>7.9019408616416102E-3</v>
      </c>
      <c r="T33" s="22">
        <v>0.67887444262517882</v>
      </c>
      <c r="V33" s="46">
        <v>30.638999999999999</v>
      </c>
      <c r="W33" s="46"/>
      <c r="X33" s="46">
        <v>1.1240000000000001</v>
      </c>
      <c r="Y33" s="46">
        <v>67.477000000000004</v>
      </c>
      <c r="Z33" s="46">
        <v>209.798</v>
      </c>
      <c r="AB33" s="22">
        <v>9.9143147444650817E-2</v>
      </c>
      <c r="AD33" s="22">
        <v>3.6370931730078503E-3</v>
      </c>
      <c r="AE33" s="22">
        <v>0.21834531675716254</v>
      </c>
      <c r="AF33" s="22">
        <v>0.67887444262517882</v>
      </c>
    </row>
    <row r="34" spans="1:34">
      <c r="A34" s="20" t="s">
        <v>84</v>
      </c>
      <c r="B34" s="24">
        <v>309004</v>
      </c>
      <c r="C34" s="24">
        <v>105474</v>
      </c>
      <c r="D34" s="24">
        <v>28017</v>
      </c>
      <c r="E34" s="24">
        <v>60926</v>
      </c>
      <c r="F34" s="24">
        <v>9495</v>
      </c>
      <c r="G34" s="24">
        <v>1119</v>
      </c>
      <c r="H34" s="24">
        <v>3717</v>
      </c>
      <c r="I34" s="24">
        <v>2200</v>
      </c>
      <c r="J34" s="24">
        <v>203530</v>
      </c>
      <c r="L34" s="22">
        <v>1</v>
      </c>
      <c r="M34" s="22">
        <v>0.34133538724417806</v>
      </c>
      <c r="N34" s="22">
        <v>9.0668729207388901E-2</v>
      </c>
      <c r="O34" s="22">
        <v>0.1971689686864895</v>
      </c>
      <c r="P34" s="22">
        <v>3.07277575694813E-2</v>
      </c>
      <c r="Q34" s="22">
        <v>3.621312345471256E-3</v>
      </c>
      <c r="R34" s="22">
        <v>1.202897049876377E-2</v>
      </c>
      <c r="S34" s="22">
        <v>7.1196489365833449E-3</v>
      </c>
      <c r="T34" s="22">
        <v>0.65866461275582189</v>
      </c>
      <c r="V34" s="46">
        <v>28.016999999999999</v>
      </c>
      <c r="W34" s="46"/>
      <c r="X34" s="46">
        <v>1.119</v>
      </c>
      <c r="Y34" s="46">
        <v>76.337999999999994</v>
      </c>
      <c r="Z34" s="46">
        <v>203.53</v>
      </c>
      <c r="AB34" s="22">
        <v>9.0668729207388901E-2</v>
      </c>
      <c r="AD34" s="22">
        <v>3.621312345471256E-3</v>
      </c>
      <c r="AE34" s="22">
        <v>0.24704534569131792</v>
      </c>
      <c r="AF34" s="22">
        <v>0.65866461275582189</v>
      </c>
    </row>
    <row r="35" spans="1:34">
      <c r="A35" s="20" t="s">
        <v>85</v>
      </c>
      <c r="B35" s="24">
        <v>309833</v>
      </c>
      <c r="C35" s="24">
        <v>110913</v>
      </c>
      <c r="D35" s="24">
        <v>27490</v>
      </c>
      <c r="E35" s="24">
        <v>66988</v>
      </c>
      <c r="F35" s="24">
        <v>9438</v>
      </c>
      <c r="G35" s="24">
        <v>1207</v>
      </c>
      <c r="H35" s="24">
        <v>3655</v>
      </c>
      <c r="I35" s="24">
        <v>2135</v>
      </c>
      <c r="J35" s="24">
        <v>198920</v>
      </c>
      <c r="L35" s="22">
        <v>1</v>
      </c>
      <c r="M35" s="22">
        <v>0.35797671648920548</v>
      </c>
      <c r="N35" s="22">
        <v>8.8725216487591699E-2</v>
      </c>
      <c r="O35" s="22">
        <v>0.21620679527358286</v>
      </c>
      <c r="P35" s="22">
        <v>3.0461571233535486E-2</v>
      </c>
      <c r="Q35" s="22">
        <v>3.8956470098407852E-3</v>
      </c>
      <c r="R35" s="22">
        <v>1.1796677565010828E-2</v>
      </c>
      <c r="S35" s="22">
        <v>6.8908089196438082E-3</v>
      </c>
      <c r="T35" s="22">
        <v>0.64202328351079452</v>
      </c>
      <c r="V35" s="46">
        <v>27.49</v>
      </c>
      <c r="W35" s="46"/>
      <c r="X35" s="46">
        <v>1.2070000000000001</v>
      </c>
      <c r="Y35" s="46">
        <v>82.215999999999994</v>
      </c>
      <c r="Z35" s="46">
        <v>198.92</v>
      </c>
      <c r="AB35" s="22">
        <v>8.8725216487591699E-2</v>
      </c>
      <c r="AD35" s="22">
        <v>3.8956470098407852E-3</v>
      </c>
      <c r="AE35" s="22">
        <v>0.265355852991773</v>
      </c>
      <c r="AF35" s="22">
        <v>0.64202328351079452</v>
      </c>
    </row>
    <row r="36" spans="1:34">
      <c r="A36" s="20" t="s">
        <v>86</v>
      </c>
      <c r="B36" s="24">
        <v>313991</v>
      </c>
      <c r="C36" s="24">
        <v>113587</v>
      </c>
      <c r="D36" s="24">
        <v>30375</v>
      </c>
      <c r="E36" s="24">
        <v>66279</v>
      </c>
      <c r="F36" s="24">
        <v>9901</v>
      </c>
      <c r="G36" s="24">
        <v>1231</v>
      </c>
      <c r="H36" s="24">
        <v>3778</v>
      </c>
      <c r="I36" s="24">
        <v>2023</v>
      </c>
      <c r="J36" s="24">
        <v>200404</v>
      </c>
      <c r="L36" s="22">
        <v>1</v>
      </c>
      <c r="M36" s="22">
        <v>0.36175240691612182</v>
      </c>
      <c r="N36" s="22">
        <v>9.6738441547687667E-2</v>
      </c>
      <c r="O36" s="22">
        <v>0.21108566806054951</v>
      </c>
      <c r="P36" s="22">
        <v>3.1532750938721175E-2</v>
      </c>
      <c r="Q36" s="22">
        <v>3.9204945364676056E-3</v>
      </c>
      <c r="R36" s="22">
        <v>1.2032192005503343E-2</v>
      </c>
      <c r="S36" s="22">
        <v>6.442859827192499E-3</v>
      </c>
      <c r="T36" s="22">
        <v>0.63824759308387824</v>
      </c>
      <c r="V36" s="46">
        <v>30.375</v>
      </c>
      <c r="W36" s="46"/>
      <c r="X36" s="46">
        <v>1.2310000000000001</v>
      </c>
      <c r="Y36" s="46">
        <v>81.980999999999995</v>
      </c>
      <c r="Z36" s="46">
        <v>200.404</v>
      </c>
      <c r="AB36" s="22">
        <v>9.6738441547687667E-2</v>
      </c>
      <c r="AD36" s="22">
        <v>3.9204945364676056E-3</v>
      </c>
      <c r="AE36" s="22">
        <v>0.26109347083196655</v>
      </c>
      <c r="AF36" s="22">
        <v>0.63824759308387824</v>
      </c>
    </row>
    <row r="37" spans="1:34">
      <c r="A37" s="68" t="s">
        <v>136</v>
      </c>
      <c r="B37" s="24">
        <v>320469</v>
      </c>
      <c r="C37" s="24">
        <v>118011</v>
      </c>
      <c r="D37" s="24">
        <v>33002</v>
      </c>
      <c r="E37" s="24">
        <v>67764</v>
      </c>
      <c r="F37" s="24">
        <v>10219</v>
      </c>
      <c r="G37" s="24">
        <v>1231</v>
      </c>
      <c r="H37" s="24">
        <v>3815</v>
      </c>
      <c r="I37" s="24">
        <v>1980</v>
      </c>
      <c r="J37" s="24">
        <v>202458</v>
      </c>
      <c r="L37" s="22">
        <v>1</v>
      </c>
      <c r="M37" s="22">
        <v>0.36824466641079168</v>
      </c>
      <c r="N37" s="22">
        <v>0.10298031946927784</v>
      </c>
      <c r="O37" s="22">
        <v>0.21145258979807718</v>
      </c>
      <c r="P37" s="22">
        <v>3.1887639678096789E-2</v>
      </c>
      <c r="Q37" s="22">
        <v>3.8412451750403317E-3</v>
      </c>
      <c r="R37" s="22">
        <v>1.1904427573337827E-2</v>
      </c>
      <c r="S37" s="22">
        <v>6.1784447169617026E-3</v>
      </c>
      <c r="T37" s="22">
        <v>0.63175533358920832</v>
      </c>
      <c r="V37" s="46">
        <v>33.002000000000002</v>
      </c>
      <c r="W37" s="46"/>
      <c r="X37" s="46">
        <v>1.2310000000000001</v>
      </c>
      <c r="Y37" s="46">
        <v>83.778000000000006</v>
      </c>
      <c r="Z37" s="46">
        <v>202.458</v>
      </c>
      <c r="AB37" s="22">
        <v>0.10298031946927784</v>
      </c>
      <c r="AD37" s="22">
        <v>3.8412451750403317E-3</v>
      </c>
      <c r="AE37" s="22">
        <v>0.26142310176647354</v>
      </c>
      <c r="AF37" s="22">
        <v>0.63175533358920832</v>
      </c>
    </row>
    <row r="38" spans="1:34">
      <c r="A38" s="20" t="s">
        <v>237</v>
      </c>
      <c r="B38" s="24">
        <v>323879</v>
      </c>
      <c r="C38" s="24">
        <v>119563</v>
      </c>
      <c r="D38" s="24">
        <v>32583</v>
      </c>
      <c r="E38" s="24">
        <v>69816</v>
      </c>
      <c r="F38" s="24">
        <v>10465</v>
      </c>
      <c r="G38" s="24">
        <v>1216</v>
      </c>
      <c r="H38" s="24">
        <v>3695</v>
      </c>
      <c r="I38" s="24">
        <v>1788</v>
      </c>
      <c r="J38" s="24">
        <v>204316</v>
      </c>
      <c r="L38" s="22">
        <v>1</v>
      </c>
      <c r="M38" s="22">
        <v>0.36915947004899979</v>
      </c>
      <c r="N38" s="22">
        <v>0.10060238545876701</v>
      </c>
      <c r="O38" s="22">
        <v>0.21556198456831099</v>
      </c>
      <c r="P38" s="22">
        <v>3.2311449646318532E-2</v>
      </c>
      <c r="Q38" s="22">
        <v>3.7544885589988852E-3</v>
      </c>
      <c r="R38" s="22">
        <v>1.1408581599918487E-2</v>
      </c>
      <c r="S38" s="22">
        <v>5.5205802166858609E-3</v>
      </c>
      <c r="T38" s="22">
        <v>0.63084052995100026</v>
      </c>
      <c r="V38" s="46">
        <v>32.582999999999998</v>
      </c>
      <c r="W38" s="46"/>
      <c r="X38" s="46">
        <v>1.216</v>
      </c>
      <c r="Y38" s="46">
        <v>85.763999999999996</v>
      </c>
      <c r="Z38" s="46">
        <v>204.316</v>
      </c>
      <c r="AB38" s="22">
        <v>0.10060238545876701</v>
      </c>
      <c r="AD38" s="22">
        <v>3.7544885589988852E-3</v>
      </c>
      <c r="AE38" s="22">
        <v>0.26480259603123391</v>
      </c>
      <c r="AF38" s="22">
        <v>0.63084052995100026</v>
      </c>
    </row>
    <row r="39" spans="1:34">
      <c r="A39" s="20" t="s">
        <v>238</v>
      </c>
      <c r="B39" s="24">
        <v>331942</v>
      </c>
      <c r="C39" s="24">
        <v>123617</v>
      </c>
      <c r="D39" s="24">
        <v>31812</v>
      </c>
      <c r="E39" s="24">
        <v>72283</v>
      </c>
      <c r="F39" s="24">
        <v>12879</v>
      </c>
      <c r="G39" s="24">
        <v>1215</v>
      </c>
      <c r="H39" s="24">
        <v>3719</v>
      </c>
      <c r="I39" s="24">
        <v>1709</v>
      </c>
      <c r="J39" s="24">
        <v>208325</v>
      </c>
      <c r="L39" s="22">
        <v>1</v>
      </c>
      <c r="M39" s="22">
        <v>0.37240542022401502</v>
      </c>
      <c r="N39" s="22">
        <v>9.5836019545583268E-2</v>
      </c>
      <c r="O39" s="22">
        <v>0.21775792156461068</v>
      </c>
      <c r="P39" s="22">
        <v>3.8798946803959726E-2</v>
      </c>
      <c r="Q39" s="22">
        <v>3.6602780003735591E-3</v>
      </c>
      <c r="R39" s="22">
        <v>1.1203764513077585E-2</v>
      </c>
      <c r="S39" s="22">
        <v>5.1484897964102164E-3</v>
      </c>
      <c r="T39" s="22">
        <v>0.62759457977598498</v>
      </c>
      <c r="V39" s="46">
        <v>31.812000000000001</v>
      </c>
      <c r="W39" s="46"/>
      <c r="X39" s="46">
        <v>1.2150000000000001</v>
      </c>
      <c r="Y39" s="46">
        <v>90.59</v>
      </c>
      <c r="Z39" s="46">
        <v>208.32499999999999</v>
      </c>
      <c r="AB39" s="22">
        <v>9.5836019545583268E-2</v>
      </c>
      <c r="AD39" s="22">
        <v>3.6602780003735591E-3</v>
      </c>
      <c r="AE39" s="22">
        <v>0.27290912267805817</v>
      </c>
      <c r="AF39" s="22">
        <v>0.62759457977598498</v>
      </c>
    </row>
    <row r="40" spans="1:34">
      <c r="A40" s="20" t="s">
        <v>250</v>
      </c>
      <c r="B40" s="24">
        <v>337095</v>
      </c>
      <c r="C40" s="24">
        <v>125046</v>
      </c>
      <c r="D40" s="24">
        <v>34750</v>
      </c>
      <c r="E40" s="24">
        <v>72060</v>
      </c>
      <c r="F40" s="24">
        <v>11328</v>
      </c>
      <c r="G40" s="24">
        <v>1490</v>
      </c>
      <c r="H40" s="24">
        <v>3824</v>
      </c>
      <c r="I40" s="24">
        <v>1594</v>
      </c>
      <c r="J40" s="24">
        <v>212049</v>
      </c>
      <c r="L40" s="22">
        <v>1</v>
      </c>
      <c r="M40" s="22">
        <v>0.37095180883727141</v>
      </c>
      <c r="N40" s="22">
        <v>0.10308666696331895</v>
      </c>
      <c r="O40" s="22">
        <v>0.21376763226983492</v>
      </c>
      <c r="P40" s="22">
        <v>3.3604770168646818E-2</v>
      </c>
      <c r="Q40" s="22">
        <v>4.4201189575638917E-3</v>
      </c>
      <c r="R40" s="22">
        <v>1.134398315015055E-2</v>
      </c>
      <c r="S40" s="22">
        <v>4.7286373277562709E-3</v>
      </c>
      <c r="T40" s="22">
        <v>0.62904819116272859</v>
      </c>
      <c r="V40" s="46">
        <v>34.75</v>
      </c>
      <c r="W40" s="46"/>
      <c r="X40" s="46">
        <v>1.49</v>
      </c>
      <c r="Y40" s="46">
        <v>88.805999999999997</v>
      </c>
      <c r="Z40" s="46">
        <v>212.04900000000001</v>
      </c>
      <c r="AB40" s="22">
        <v>0.10308666696331895</v>
      </c>
      <c r="AD40" s="22">
        <v>4.4201189575638917E-3</v>
      </c>
      <c r="AE40" s="22">
        <v>0.26344502291638855</v>
      </c>
      <c r="AF40" s="22">
        <v>0.62904819116272859</v>
      </c>
    </row>
    <row r="41" spans="1:34">
      <c r="A41" s="20" t="s">
        <v>251</v>
      </c>
      <c r="B41" s="24">
        <v>352679</v>
      </c>
      <c r="C41" s="24">
        <v>130634</v>
      </c>
      <c r="D41" s="24">
        <v>37273</v>
      </c>
      <c r="E41" s="24">
        <v>73735</v>
      </c>
      <c r="F41" s="24">
        <v>12384</v>
      </c>
      <c r="G41" s="24">
        <v>1720</v>
      </c>
      <c r="H41" s="24">
        <v>3944</v>
      </c>
      <c r="I41" s="24">
        <v>1578</v>
      </c>
      <c r="J41" s="24">
        <v>222045</v>
      </c>
      <c r="L41" s="22">
        <v>1</v>
      </c>
      <c r="M41" s="22">
        <v>0.37040481571060369</v>
      </c>
      <c r="N41" s="22">
        <v>0.10568533992667553</v>
      </c>
      <c r="O41" s="22">
        <v>0.20907113834393315</v>
      </c>
      <c r="P41" s="22">
        <v>3.51140839119993E-2</v>
      </c>
      <c r="Q41" s="22">
        <v>4.8769560988887913E-3</v>
      </c>
      <c r="R41" s="22">
        <v>1.1182973752335693E-2</v>
      </c>
      <c r="S41" s="22">
        <v>4.4743236767712281E-3</v>
      </c>
      <c r="T41" s="22">
        <v>0.62959518428939631</v>
      </c>
      <c r="V41" s="46">
        <v>37.273000000000003</v>
      </c>
      <c r="W41" s="46"/>
      <c r="X41" s="46">
        <v>1.72</v>
      </c>
      <c r="Y41" s="46">
        <v>91.641000000000005</v>
      </c>
      <c r="Z41" s="46">
        <v>222.04499999999999</v>
      </c>
      <c r="AB41" s="22">
        <v>0.10568533992667553</v>
      </c>
      <c r="AD41" s="22">
        <v>4.8769560988887913E-3</v>
      </c>
      <c r="AE41" s="22">
        <v>0.25984251968503941</v>
      </c>
      <c r="AF41" s="22">
        <v>0.62959518428939631</v>
      </c>
    </row>
    <row r="42" spans="1:34">
      <c r="A42" s="20" t="s">
        <v>252</v>
      </c>
      <c r="B42" s="24">
        <v>354365</v>
      </c>
      <c r="C42" s="24">
        <v>131307</v>
      </c>
      <c r="D42" s="24">
        <v>36547</v>
      </c>
      <c r="E42" s="24">
        <v>75031</v>
      </c>
      <c r="F42" s="24">
        <v>12581</v>
      </c>
      <c r="G42" s="24">
        <v>1906</v>
      </c>
      <c r="H42" s="24">
        <v>3825</v>
      </c>
      <c r="I42" s="24">
        <v>1417</v>
      </c>
      <c r="J42" s="24">
        <v>223058</v>
      </c>
      <c r="L42" s="22">
        <v>1</v>
      </c>
      <c r="M42" s="22">
        <v>0.3705416731336334</v>
      </c>
      <c r="N42" s="22">
        <v>0.1031337744980458</v>
      </c>
      <c r="O42" s="22">
        <v>0.21173366444203012</v>
      </c>
      <c r="P42" s="22">
        <v>3.5502941881957871E-2</v>
      </c>
      <c r="Q42" s="22">
        <v>5.3786350232105313E-3</v>
      </c>
      <c r="R42" s="22">
        <v>1.0793955384984408E-2</v>
      </c>
      <c r="S42" s="22">
        <v>3.9987019034046813E-3</v>
      </c>
      <c r="T42" s="22">
        <v>0.6294583268663666</v>
      </c>
      <c r="V42" s="46">
        <v>36.546999999999997</v>
      </c>
      <c r="W42" s="46"/>
      <c r="X42" s="46">
        <v>1.9059999999999999</v>
      </c>
      <c r="Y42" s="46">
        <v>92.853999999999999</v>
      </c>
      <c r="Z42" s="46">
        <v>223.05799999999999</v>
      </c>
      <c r="AB42" s="22">
        <v>0.1031337744980458</v>
      </c>
      <c r="AD42" s="22">
        <v>5.3786350232105313E-3</v>
      </c>
      <c r="AE42" s="22">
        <v>0.26202926361237711</v>
      </c>
      <c r="AF42" s="22">
        <v>0.6294583268663666</v>
      </c>
    </row>
    <row r="43" spans="1:34">
      <c r="A43" s="20" t="s">
        <v>253</v>
      </c>
      <c r="B43" s="24">
        <v>348306</v>
      </c>
      <c r="C43" s="24">
        <v>137243</v>
      </c>
      <c r="D43" s="24">
        <v>40255</v>
      </c>
      <c r="E43" s="24">
        <v>76114</v>
      </c>
      <c r="F43" s="24">
        <v>13617</v>
      </c>
      <c r="G43" s="24">
        <v>2078</v>
      </c>
      <c r="H43" s="24">
        <v>3805</v>
      </c>
      <c r="I43" s="24">
        <v>1374</v>
      </c>
      <c r="J43" s="24">
        <v>211063</v>
      </c>
      <c r="L43" s="22">
        <v>1</v>
      </c>
      <c r="M43" s="22">
        <v>0.39402996215971015</v>
      </c>
      <c r="N43" s="22">
        <v>0.11557366223952502</v>
      </c>
      <c r="O43" s="22">
        <v>0.21852623842253652</v>
      </c>
      <c r="P43" s="22">
        <v>3.9094933765137549E-2</v>
      </c>
      <c r="Q43" s="22">
        <v>5.9660183861317351E-3</v>
      </c>
      <c r="R43" s="22">
        <v>1.0924302194047763E-2</v>
      </c>
      <c r="S43" s="22">
        <v>3.9448071523315708E-3</v>
      </c>
      <c r="T43" s="22">
        <v>0.60597003784028991</v>
      </c>
      <c r="V43" s="46">
        <v>40.255000000000003</v>
      </c>
      <c r="W43" s="46"/>
      <c r="X43" s="46">
        <v>2.0779999999999998</v>
      </c>
      <c r="Y43" s="46">
        <v>94.91</v>
      </c>
      <c r="Z43" s="46">
        <v>211.06299999999999</v>
      </c>
      <c r="AB43" s="22">
        <v>0.11557366223952502</v>
      </c>
      <c r="AD43" s="22">
        <v>5.9660183861317351E-3</v>
      </c>
      <c r="AE43" s="22">
        <v>0.27249028153405341</v>
      </c>
      <c r="AF43" s="22">
        <v>0.60597003784028991</v>
      </c>
    </row>
    <row r="44" spans="1:34">
      <c r="A44" s="20" t="s">
        <v>254</v>
      </c>
      <c r="B44" s="24">
        <v>351907</v>
      </c>
      <c r="C44" s="24">
        <v>138375</v>
      </c>
      <c r="D44" s="24">
        <v>41823</v>
      </c>
      <c r="E44" s="24">
        <v>76254</v>
      </c>
      <c r="F44" s="24">
        <v>13190</v>
      </c>
      <c r="G44" s="24">
        <v>2021</v>
      </c>
      <c r="H44" s="24">
        <v>3754</v>
      </c>
      <c r="I44" s="24">
        <v>1333</v>
      </c>
      <c r="J44" s="24">
        <v>213532</v>
      </c>
      <c r="L44" s="22">
        <v>1</v>
      </c>
      <c r="M44" s="22">
        <v>0.39321468456154607</v>
      </c>
      <c r="N44" s="22">
        <v>0.11884674075821168</v>
      </c>
      <c r="O44" s="22">
        <v>0.21668793175469656</v>
      </c>
      <c r="P44" s="22">
        <v>3.7481493690094257E-2</v>
      </c>
      <c r="Q44" s="22">
        <v>5.7429945980045864E-3</v>
      </c>
      <c r="R44" s="22">
        <v>1.0667591153344492E-2</v>
      </c>
      <c r="S44" s="22">
        <v>3.7879326071945147E-3</v>
      </c>
      <c r="T44" s="22">
        <v>0.60678531543845393</v>
      </c>
      <c r="V44" s="46">
        <v>41.823</v>
      </c>
      <c r="W44" s="46"/>
      <c r="X44" s="46">
        <v>2.0209999999999999</v>
      </c>
      <c r="Y44" s="46">
        <v>94.531000000000006</v>
      </c>
      <c r="Z44" s="46">
        <v>213.53200000000001</v>
      </c>
      <c r="AB44" s="22">
        <v>0.11884674075821168</v>
      </c>
      <c r="AD44" s="22">
        <v>5.7429945980045864E-3</v>
      </c>
      <c r="AE44" s="22">
        <v>0.26862494920532981</v>
      </c>
      <c r="AF44" s="22">
        <v>0.60678531543845393</v>
      </c>
      <c r="AH44" s="22"/>
    </row>
    <row r="45" spans="1:34">
      <c r="A45" s="20" t="s">
        <v>255</v>
      </c>
      <c r="B45" s="24">
        <v>365509</v>
      </c>
      <c r="C45" s="24">
        <v>142873</v>
      </c>
      <c r="D45" s="24">
        <v>44871</v>
      </c>
      <c r="E45" s="24">
        <v>77548</v>
      </c>
      <c r="F45" s="24">
        <v>13497</v>
      </c>
      <c r="G45" s="24">
        <v>1958</v>
      </c>
      <c r="H45" s="24">
        <v>3681</v>
      </c>
      <c r="I45" s="24">
        <v>1318</v>
      </c>
      <c r="J45" s="24">
        <v>222636</v>
      </c>
      <c r="L45" s="22">
        <v>1</v>
      </c>
      <c r="M45" s="22">
        <v>0.39088777567720628</v>
      </c>
      <c r="N45" s="22">
        <v>0.12276305097822489</v>
      </c>
      <c r="O45" s="22">
        <v>0.2121644063484073</v>
      </c>
      <c r="P45" s="22">
        <v>3.6926587307015694E-2</v>
      </c>
      <c r="Q45" s="22">
        <v>5.3569132360625866E-3</v>
      </c>
      <c r="R45" s="22">
        <v>1.0070887447367918E-2</v>
      </c>
      <c r="S45" s="22">
        <v>3.6059303601279312E-3</v>
      </c>
      <c r="T45" s="22">
        <v>0.60911222432279366</v>
      </c>
      <c r="V45" s="46">
        <v>44.871000000000002</v>
      </c>
      <c r="W45" s="46"/>
      <c r="X45" s="46">
        <v>1.958</v>
      </c>
      <c r="Y45" s="46">
        <v>96.043999999999997</v>
      </c>
      <c r="Z45" s="46">
        <v>222.636</v>
      </c>
      <c r="AB45" s="22">
        <v>0.12276305097822489</v>
      </c>
      <c r="AD45" s="22">
        <v>5.3569132360625866E-3</v>
      </c>
      <c r="AE45" s="22">
        <v>0.26276781146291883</v>
      </c>
      <c r="AF45" s="22">
        <v>0.60911222432279366</v>
      </c>
      <c r="AH45" s="22"/>
    </row>
    <row r="46" spans="1:34">
      <c r="A46" s="20" t="s">
        <v>259</v>
      </c>
      <c r="B46" s="24">
        <v>360828</v>
      </c>
      <c r="C46" s="24">
        <v>145567</v>
      </c>
      <c r="D46" s="24">
        <v>46026</v>
      </c>
      <c r="E46" s="24">
        <v>79713</v>
      </c>
      <c r="F46" s="24">
        <v>13093</v>
      </c>
      <c r="G46" s="24">
        <v>1896</v>
      </c>
      <c r="H46" s="24">
        <v>3628</v>
      </c>
      <c r="I46" s="24">
        <v>1211</v>
      </c>
      <c r="J46" s="24">
        <v>215261</v>
      </c>
      <c r="L46" s="22">
        <v>1</v>
      </c>
      <c r="M46" s="22">
        <v>0.40342490050661256</v>
      </c>
      <c r="N46" s="22">
        <v>0.1275566197745186</v>
      </c>
      <c r="O46" s="22">
        <v>0.22091689115035418</v>
      </c>
      <c r="P46" s="22">
        <v>3.6285986675091732E-2</v>
      </c>
      <c r="Q46" s="22">
        <v>5.2545811300675118E-3</v>
      </c>
      <c r="R46" s="22">
        <v>1.0054652077998381E-2</v>
      </c>
      <c r="S46" s="22">
        <v>3.35616969858215E-3</v>
      </c>
      <c r="T46" s="22">
        <v>0.59657509949338738</v>
      </c>
      <c r="V46" s="46">
        <v>46.026000000000003</v>
      </c>
      <c r="W46" s="46"/>
      <c r="X46" s="46">
        <v>1.8959999999999999</v>
      </c>
      <c r="Y46" s="46">
        <v>97.644999999999996</v>
      </c>
      <c r="Z46" s="46">
        <v>215.261</v>
      </c>
      <c r="AB46" s="22">
        <v>0.1275566197745186</v>
      </c>
      <c r="AD46" s="22">
        <v>5.2545811300675118E-3</v>
      </c>
      <c r="AE46" s="22">
        <v>0.27061369960202647</v>
      </c>
      <c r="AF46" s="22">
        <v>0.59657509949338738</v>
      </c>
      <c r="AH46" s="22"/>
    </row>
    <row r="47" spans="1:34">
      <c r="A47" s="20" t="s">
        <v>261</v>
      </c>
      <c r="B47" s="24">
        <v>357659</v>
      </c>
      <c r="C47" s="24">
        <v>145694</v>
      </c>
      <c r="D47" s="24">
        <v>43359</v>
      </c>
      <c r="E47" s="24">
        <v>83079</v>
      </c>
      <c r="F47" s="24">
        <v>12730</v>
      </c>
      <c r="G47" s="24">
        <v>1787</v>
      </c>
      <c r="H47" s="24">
        <v>3574</v>
      </c>
      <c r="I47" s="24">
        <v>1165</v>
      </c>
      <c r="J47" s="24">
        <v>211965</v>
      </c>
      <c r="L47" s="22">
        <v>1</v>
      </c>
      <c r="M47" s="22">
        <v>0.40735449128918888</v>
      </c>
      <c r="N47" s="22">
        <v>0.1212299984063032</v>
      </c>
      <c r="O47" s="22">
        <v>0.23228550099396353</v>
      </c>
      <c r="P47" s="22">
        <v>3.559256162993242E-2</v>
      </c>
      <c r="Q47" s="22">
        <v>4.9963792327328543E-3</v>
      </c>
      <c r="R47" s="22">
        <v>9.9927584654657085E-3</v>
      </c>
      <c r="S47" s="22">
        <v>3.2572925607911446E-3</v>
      </c>
      <c r="T47" s="22">
        <v>0.59264550871081112</v>
      </c>
      <c r="V47" s="46">
        <v>43.359000000000002</v>
      </c>
      <c r="W47" s="46"/>
      <c r="X47" s="46">
        <v>1.7869999999999999</v>
      </c>
      <c r="Y47" s="46">
        <v>100.548</v>
      </c>
      <c r="Z47" s="46">
        <v>211.965</v>
      </c>
      <c r="AB47" s="22">
        <v>0.1212299984063032</v>
      </c>
      <c r="AD47" s="22">
        <v>4.9963792327328543E-3</v>
      </c>
      <c r="AE47" s="22">
        <v>0.28112811365015283</v>
      </c>
      <c r="AF47" s="22">
        <v>0.59264550871081112</v>
      </c>
      <c r="AH47" s="22"/>
    </row>
    <row r="48" spans="1:34">
      <c r="A48" s="20" t="s">
        <v>266</v>
      </c>
      <c r="B48" s="24">
        <v>357114</v>
      </c>
      <c r="C48" s="24">
        <v>146050</v>
      </c>
      <c r="D48" s="24">
        <v>43304</v>
      </c>
      <c r="E48" s="24">
        <v>82796</v>
      </c>
      <c r="F48" s="24">
        <v>13532</v>
      </c>
      <c r="G48" s="24">
        <v>1707</v>
      </c>
      <c r="H48" s="24">
        <v>3629</v>
      </c>
      <c r="I48" s="24">
        <v>1082</v>
      </c>
      <c r="J48" s="24">
        <v>211064</v>
      </c>
      <c r="L48" s="22">
        <v>1</v>
      </c>
      <c r="M48" s="22">
        <v>0.4089730450220378</v>
      </c>
      <c r="N48" s="22">
        <v>0.1212609978886294</v>
      </c>
      <c r="O48" s="22">
        <v>0.23184753328068908</v>
      </c>
      <c r="P48" s="22">
        <v>3.7892661727067546E-2</v>
      </c>
      <c r="Q48" s="22">
        <v>4.7799862228868097E-3</v>
      </c>
      <c r="R48" s="22">
        <v>1.0162021091304178E-2</v>
      </c>
      <c r="S48" s="22">
        <v>3.0298448114607661E-3</v>
      </c>
      <c r="T48" s="22">
        <v>0.5910269549779622</v>
      </c>
      <c r="V48" s="46">
        <v>43.304000000000002</v>
      </c>
      <c r="W48" s="46"/>
      <c r="X48" s="46">
        <v>1.7070000000000001</v>
      </c>
      <c r="Y48" s="46">
        <v>101.039</v>
      </c>
      <c r="Z48" s="46">
        <v>211.06399999999999</v>
      </c>
      <c r="AB48" s="22">
        <v>0.1212609978886294</v>
      </c>
      <c r="AD48" s="22">
        <v>4.7799862228868097E-3</v>
      </c>
      <c r="AE48" s="22">
        <v>0.28293206091052159</v>
      </c>
      <c r="AF48" s="22">
        <v>0.5910269549779622</v>
      </c>
      <c r="AH48" s="22"/>
    </row>
    <row r="49" spans="1:34">
      <c r="A49" s="20" t="s">
        <v>273</v>
      </c>
      <c r="B49" s="18">
        <v>354954</v>
      </c>
      <c r="C49" s="18">
        <v>149171</v>
      </c>
      <c r="D49" s="18">
        <v>50058</v>
      </c>
      <c r="E49" s="18">
        <v>79013</v>
      </c>
      <c r="F49" s="18">
        <v>13484</v>
      </c>
      <c r="G49" s="18">
        <v>1744</v>
      </c>
      <c r="H49" s="18">
        <v>3769</v>
      </c>
      <c r="I49" s="18">
        <v>1064</v>
      </c>
      <c r="J49" s="18">
        <v>205783</v>
      </c>
      <c r="L49" s="22">
        <v>1</v>
      </c>
      <c r="M49" s="22">
        <v>0.42025445550691076</v>
      </c>
      <c r="N49" s="22">
        <v>0.14102672458966514</v>
      </c>
      <c r="O49" s="22">
        <v>0.22260067501704447</v>
      </c>
      <c r="P49" s="22">
        <v>3.7988020983000616E-2</v>
      </c>
      <c r="Q49" s="22">
        <v>4.9133127109428267E-3</v>
      </c>
      <c r="R49" s="22">
        <v>1.061827729790339E-2</v>
      </c>
      <c r="S49" s="22">
        <v>2.9975715163091557E-3</v>
      </c>
      <c r="T49" s="22">
        <v>0.57974554449308924</v>
      </c>
      <c r="V49" s="46">
        <v>50.058</v>
      </c>
      <c r="W49" s="46"/>
      <c r="X49" s="46">
        <v>1.744</v>
      </c>
      <c r="Y49" s="46">
        <v>97.33</v>
      </c>
      <c r="Z49" s="46">
        <v>205.78299999999999</v>
      </c>
      <c r="AB49" s="22">
        <v>0.14102672458966514</v>
      </c>
      <c r="AD49" s="22">
        <v>4.9133127109428267E-3</v>
      </c>
      <c r="AE49" s="22">
        <v>0.2742045448142576</v>
      </c>
      <c r="AF49" s="22">
        <v>0.57974554449308924</v>
      </c>
      <c r="AH49" s="22"/>
    </row>
    <row r="50" spans="1:34">
      <c r="A50" s="20" t="s">
        <v>274</v>
      </c>
      <c r="B50" s="18">
        <v>353304</v>
      </c>
      <c r="C50" s="18">
        <v>154110</v>
      </c>
      <c r="D50" s="18">
        <v>54398</v>
      </c>
      <c r="E50" s="18">
        <v>79550</v>
      </c>
      <c r="F50" s="18">
        <v>13822</v>
      </c>
      <c r="G50" s="18">
        <v>1666</v>
      </c>
      <c r="H50" s="18">
        <v>3693</v>
      </c>
      <c r="I50" s="18">
        <v>981</v>
      </c>
      <c r="J50" s="18">
        <v>199194</v>
      </c>
      <c r="L50" s="22">
        <v>1</v>
      </c>
      <c r="M50" s="22">
        <v>0.43619658990557708</v>
      </c>
      <c r="N50" s="22">
        <v>0.1539693861377171</v>
      </c>
      <c r="O50" s="22">
        <v>0.22516020197903222</v>
      </c>
      <c r="P50" s="22">
        <v>3.9122115798292688E-2</v>
      </c>
      <c r="Q50" s="22">
        <v>4.715485813916627E-3</v>
      </c>
      <c r="R50" s="22">
        <v>1.0452754568303784E-2</v>
      </c>
      <c r="S50" s="22">
        <v>2.7766456083146525E-3</v>
      </c>
      <c r="T50" s="22">
        <v>0.56380341009442292</v>
      </c>
      <c r="V50" s="46">
        <v>54.398000000000003</v>
      </c>
      <c r="W50" s="46"/>
      <c r="X50" s="46">
        <v>1.6659999999999999</v>
      </c>
      <c r="Y50" s="46">
        <v>98.046000000000006</v>
      </c>
      <c r="Z50" s="46">
        <v>199.19399999999999</v>
      </c>
      <c r="AB50" s="22">
        <v>0.1539693861377171</v>
      </c>
      <c r="AD50" s="22">
        <v>4.715485813916627E-3</v>
      </c>
      <c r="AE50" s="22">
        <v>0.27751171795394336</v>
      </c>
      <c r="AF50" s="22">
        <v>0.56380341009442292</v>
      </c>
      <c r="AH50" s="22"/>
    </row>
    <row r="51" spans="1:34">
      <c r="A51" s="20" t="s">
        <v>275</v>
      </c>
      <c r="B51" s="18">
        <v>348102</v>
      </c>
      <c r="C51" s="18">
        <v>156005</v>
      </c>
      <c r="D51" s="18">
        <v>58730</v>
      </c>
      <c r="E51" s="18">
        <v>78417</v>
      </c>
      <c r="F51" s="18">
        <v>12583</v>
      </c>
      <c r="G51" s="18">
        <v>1577</v>
      </c>
      <c r="H51" s="18">
        <v>3741</v>
      </c>
      <c r="I51" s="18">
        <v>957</v>
      </c>
      <c r="J51" s="18">
        <v>192097</v>
      </c>
      <c r="L51" s="22">
        <v>1</v>
      </c>
      <c r="M51" s="22">
        <v>0.44815887297401336</v>
      </c>
      <c r="N51" s="22">
        <v>0.16871491689217527</v>
      </c>
      <c r="O51" s="22">
        <v>0.22527017943016703</v>
      </c>
      <c r="P51" s="22">
        <v>3.6147451034466913E-2</v>
      </c>
      <c r="Q51" s="22">
        <v>4.5302813543156894E-3</v>
      </c>
      <c r="R51" s="22">
        <v>1.0746850061188962E-2</v>
      </c>
      <c r="S51" s="22">
        <v>2.7491942016995017E-3</v>
      </c>
      <c r="T51" s="22">
        <v>0.55184112702598664</v>
      </c>
      <c r="V51" s="46">
        <v>58.73</v>
      </c>
      <c r="W51" s="46"/>
      <c r="X51" s="46">
        <v>1.577</v>
      </c>
      <c r="Y51" s="46">
        <v>95.697999999999993</v>
      </c>
      <c r="Z51" s="46">
        <v>192.09700000000001</v>
      </c>
      <c r="AB51" s="22">
        <v>0.16871491689217527</v>
      </c>
      <c r="AD51" s="22">
        <v>4.5302813543156894E-3</v>
      </c>
      <c r="AE51" s="22">
        <v>0.27491367472752243</v>
      </c>
      <c r="AF51" s="22">
        <v>0.55184112702598664</v>
      </c>
      <c r="AH51" s="22"/>
    </row>
    <row r="52" spans="1:34" s="112" customFormat="1">
      <c r="A52" s="110" t="s">
        <v>281</v>
      </c>
      <c r="B52" s="112">
        <v>347288</v>
      </c>
      <c r="C52" s="112">
        <v>162808</v>
      </c>
      <c r="D52" s="112">
        <v>63678</v>
      </c>
      <c r="E52" s="112">
        <v>81361</v>
      </c>
      <c r="F52" s="112">
        <v>11888</v>
      </c>
      <c r="G52" s="112">
        <v>1578</v>
      </c>
      <c r="H52" s="112">
        <v>3384</v>
      </c>
      <c r="I52" s="112">
        <v>919</v>
      </c>
      <c r="J52" s="112">
        <v>184480</v>
      </c>
      <c r="L52" s="113">
        <v>1</v>
      </c>
      <c r="M52" s="113">
        <v>0.46879823086314526</v>
      </c>
      <c r="N52" s="113">
        <v>0.18335790467853769</v>
      </c>
      <c r="O52" s="113">
        <v>0.23427529888737877</v>
      </c>
      <c r="P52" s="113">
        <v>3.4230955287830274E-2</v>
      </c>
      <c r="Q52" s="113">
        <v>4.5437792264633389E-3</v>
      </c>
      <c r="R52" s="113">
        <v>9.7440740826057904E-3</v>
      </c>
      <c r="S52" s="113">
        <v>2.6462187003294096E-3</v>
      </c>
      <c r="T52" s="113">
        <v>0.53120176913685468</v>
      </c>
      <c r="V52" s="118">
        <v>63.677999999999997</v>
      </c>
      <c r="W52" s="118"/>
      <c r="X52" s="118">
        <v>1.5780000000000001</v>
      </c>
      <c r="Y52" s="118">
        <v>97.552000000000007</v>
      </c>
      <c r="Z52" s="118">
        <v>184.48</v>
      </c>
      <c r="AB52" s="113">
        <v>0.18335790467853769</v>
      </c>
      <c r="AD52" s="113">
        <v>4.5437792264633389E-3</v>
      </c>
      <c r="AE52" s="113">
        <v>0.28089654695814426</v>
      </c>
      <c r="AF52" s="113">
        <v>0.53120176913685468</v>
      </c>
    </row>
    <row r="53" spans="1:34" s="112" customFormat="1">
      <c r="A53" s="110" t="s">
        <v>285</v>
      </c>
      <c r="B53" s="112">
        <v>345160</v>
      </c>
      <c r="C53" s="112">
        <v>168814</v>
      </c>
      <c r="D53" s="112">
        <v>68903</v>
      </c>
      <c r="E53" s="112">
        <v>83233</v>
      </c>
      <c r="F53" s="112">
        <v>10971</v>
      </c>
      <c r="G53" s="112">
        <v>1497</v>
      </c>
      <c r="H53" s="112">
        <v>3319</v>
      </c>
      <c r="I53" s="112">
        <v>891</v>
      </c>
      <c r="J53" s="112">
        <v>176346</v>
      </c>
      <c r="L53" s="113">
        <v>1</v>
      </c>
      <c r="M53" s="113">
        <v>0.48908911809016109</v>
      </c>
      <c r="N53" s="113">
        <v>0.19962626028508518</v>
      </c>
      <c r="O53" s="113">
        <v>0.24114323791864642</v>
      </c>
      <c r="P53" s="113">
        <v>3.1785259010314058E-2</v>
      </c>
      <c r="Q53" s="113">
        <v>4.3371190172673546E-3</v>
      </c>
      <c r="R53" s="113">
        <v>9.6158303395526713E-3</v>
      </c>
      <c r="S53" s="113">
        <v>2.5814115192953993E-3</v>
      </c>
      <c r="T53" s="113">
        <v>0.51091088190983891</v>
      </c>
      <c r="V53" s="118">
        <v>68.903000000000006</v>
      </c>
      <c r="W53" s="118"/>
      <c r="X53" s="118">
        <v>1.4970000000000001</v>
      </c>
      <c r="Y53" s="118">
        <v>98.414000000000001</v>
      </c>
      <c r="Z53" s="118">
        <v>176.346</v>
      </c>
      <c r="AB53" s="113">
        <v>0.19962626028508518</v>
      </c>
      <c r="AD53" s="113">
        <v>4.3371190172673546E-3</v>
      </c>
      <c r="AE53" s="113">
        <v>0.28512573878780856</v>
      </c>
      <c r="AF53" s="113">
        <v>0.51091088190983891</v>
      </c>
    </row>
  </sheetData>
  <mergeCells count="22">
    <mergeCell ref="V6:Z6"/>
    <mergeCell ref="AB6:AF6"/>
    <mergeCell ref="B2:J2"/>
    <mergeCell ref="L2:T2"/>
    <mergeCell ref="L3:L7"/>
    <mergeCell ref="M4:M7"/>
    <mergeCell ref="T4:T7"/>
    <mergeCell ref="N5:N7"/>
    <mergeCell ref="B3:B7"/>
    <mergeCell ref="C4:C7"/>
    <mergeCell ref="D5:D7"/>
    <mergeCell ref="E5:E7"/>
    <mergeCell ref="F5:F7"/>
    <mergeCell ref="S5:S7"/>
    <mergeCell ref="G5:G7"/>
    <mergeCell ref="H5:H7"/>
    <mergeCell ref="I5:I7"/>
    <mergeCell ref="R5:R7"/>
    <mergeCell ref="J4:J7"/>
    <mergeCell ref="O5:O7"/>
    <mergeCell ref="P5:P7"/>
    <mergeCell ref="Q5:Q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J196"/>
  <sheetViews>
    <sheetView workbookViewId="0">
      <pane xSplit="1" ySplit="7" topLeftCell="B68" activePane="bottomRight" state="frozen"/>
      <selection sqref="A1:H1048576"/>
      <selection pane="topRight" sqref="A1:H1048576"/>
      <selection pane="bottomLeft" sqref="A1:H1048576"/>
      <selection pane="bottomRight" activeCell="A73" sqref="A73"/>
    </sheetView>
  </sheetViews>
  <sheetFormatPr defaultColWidth="10.83203125" defaultRowHeight="13"/>
  <cols>
    <col min="1" max="3" width="10.83203125" style="24"/>
    <col min="4" max="4" width="12.83203125" style="24" customWidth="1"/>
    <col min="5" max="5" width="10.83203125" style="24"/>
    <col min="6" max="6" width="12.33203125" style="24" customWidth="1"/>
    <col min="7" max="7" width="10.83203125" style="24"/>
    <col min="8" max="8" width="13.33203125" style="24" customWidth="1"/>
    <col min="9" max="18" width="10.83203125" style="24"/>
    <col min="19" max="19" width="12.5" style="24" customWidth="1"/>
    <col min="20" max="27" width="10.83203125" style="24"/>
    <col min="28" max="28" width="11.75" style="24" bestFit="1" customWidth="1"/>
    <col min="29" max="29" width="10.83203125" style="24"/>
    <col min="30" max="34" width="11" style="24" bestFit="1" customWidth="1"/>
    <col min="35" max="16384" width="10.83203125" style="24"/>
  </cols>
  <sheetData>
    <row r="1" spans="1:34" ht="15" customHeight="1">
      <c r="A1" s="65"/>
      <c r="C1" s="56"/>
      <c r="D1" s="56"/>
      <c r="E1" s="56"/>
      <c r="F1" s="56"/>
      <c r="G1" s="56"/>
      <c r="H1" s="56"/>
      <c r="I1" s="56"/>
      <c r="J1" s="56"/>
      <c r="K1" s="56"/>
      <c r="L1" s="56"/>
    </row>
    <row r="2" spans="1:34">
      <c r="A2" s="65"/>
      <c r="B2" s="258" t="s">
        <v>126</v>
      </c>
      <c r="C2" s="258"/>
      <c r="D2" s="258"/>
      <c r="E2" s="258"/>
      <c r="F2" s="258"/>
      <c r="G2" s="258"/>
      <c r="H2" s="258"/>
      <c r="I2" s="258"/>
      <c r="J2" s="258"/>
      <c r="K2" s="258"/>
      <c r="L2" s="56"/>
      <c r="M2" s="258" t="s">
        <v>87</v>
      </c>
      <c r="N2" s="258"/>
      <c r="O2" s="258"/>
      <c r="P2" s="258"/>
      <c r="Q2" s="258"/>
      <c r="R2" s="258"/>
      <c r="S2" s="258"/>
      <c r="T2" s="258"/>
      <c r="U2" s="258"/>
      <c r="V2" s="258"/>
    </row>
    <row r="3" spans="1:34">
      <c r="B3" s="180" t="s">
        <v>92</v>
      </c>
      <c r="C3" s="56"/>
      <c r="D3" s="56"/>
      <c r="E3" s="56"/>
      <c r="F3" s="56"/>
      <c r="G3" s="56"/>
      <c r="H3" s="56"/>
      <c r="I3" s="56"/>
      <c r="J3" s="56"/>
      <c r="K3" s="56"/>
      <c r="L3" s="56"/>
      <c r="M3" s="180" t="s">
        <v>92</v>
      </c>
      <c r="N3" s="56"/>
      <c r="O3" s="56"/>
      <c r="P3" s="56"/>
      <c r="Q3" s="56"/>
      <c r="R3" s="56"/>
      <c r="S3" s="56"/>
      <c r="T3" s="56"/>
      <c r="U3" s="56"/>
      <c r="V3" s="56"/>
    </row>
    <row r="4" spans="1:34" ht="12.75" customHeight="1">
      <c r="B4" s="180"/>
      <c r="C4" s="197" t="s">
        <v>91</v>
      </c>
      <c r="D4" s="56"/>
      <c r="E4" s="56"/>
      <c r="F4" s="56"/>
      <c r="G4" s="56"/>
      <c r="H4" s="56"/>
      <c r="I4" s="56"/>
      <c r="J4" s="56"/>
      <c r="K4" s="197" t="s">
        <v>13</v>
      </c>
      <c r="L4" s="56"/>
      <c r="M4" s="180"/>
      <c r="N4" s="197" t="s">
        <v>91</v>
      </c>
      <c r="O4" s="56"/>
      <c r="P4" s="56"/>
      <c r="Q4" s="56"/>
      <c r="R4" s="56"/>
      <c r="S4" s="56"/>
      <c r="T4" s="56"/>
      <c r="U4" s="56"/>
      <c r="V4" s="197" t="s">
        <v>13</v>
      </c>
    </row>
    <row r="5" spans="1:34" ht="12.75" customHeight="1">
      <c r="B5" s="180"/>
      <c r="C5" s="198"/>
      <c r="D5" s="205" t="s">
        <v>88</v>
      </c>
      <c r="E5" s="205" t="s">
        <v>89</v>
      </c>
      <c r="F5" s="56"/>
      <c r="G5" s="56"/>
      <c r="H5" s="56"/>
      <c r="I5" s="205" t="s">
        <v>14</v>
      </c>
      <c r="J5" s="205" t="s">
        <v>90</v>
      </c>
      <c r="K5" s="198"/>
      <c r="L5" s="56"/>
      <c r="M5" s="180"/>
      <c r="N5" s="198"/>
      <c r="O5" s="205" t="s">
        <v>88</v>
      </c>
      <c r="P5" s="205" t="s">
        <v>89</v>
      </c>
      <c r="Q5" s="56"/>
      <c r="R5" s="56"/>
      <c r="S5" s="56"/>
      <c r="T5" s="205" t="s">
        <v>14</v>
      </c>
      <c r="U5" s="213" t="s">
        <v>90</v>
      </c>
      <c r="V5" s="198"/>
    </row>
    <row r="6" spans="1:34">
      <c r="B6" s="180"/>
      <c r="C6" s="198"/>
      <c r="D6" s="206"/>
      <c r="E6" s="206"/>
      <c r="F6" s="255" t="s">
        <v>19</v>
      </c>
      <c r="G6" s="256"/>
      <c r="H6" s="257"/>
      <c r="I6" s="206"/>
      <c r="J6" s="206"/>
      <c r="K6" s="198"/>
      <c r="L6" s="56"/>
      <c r="M6" s="180"/>
      <c r="N6" s="198"/>
      <c r="O6" s="206"/>
      <c r="P6" s="206"/>
      <c r="Q6" s="252" t="s">
        <v>19</v>
      </c>
      <c r="R6" s="253"/>
      <c r="S6" s="254"/>
      <c r="T6" s="206"/>
      <c r="U6" s="214"/>
      <c r="V6" s="198"/>
      <c r="X6" s="167" t="s">
        <v>235</v>
      </c>
      <c r="Y6" s="167"/>
      <c r="Z6" s="167"/>
      <c r="AA6" s="167"/>
      <c r="AB6" s="167"/>
      <c r="AD6" s="167" t="s">
        <v>236</v>
      </c>
      <c r="AE6" s="167"/>
      <c r="AF6" s="167"/>
      <c r="AG6" s="167"/>
      <c r="AH6" s="167"/>
    </row>
    <row r="7" spans="1:34" ht="47.15" customHeight="1">
      <c r="B7" s="180"/>
      <c r="C7" s="198"/>
      <c r="D7" s="206"/>
      <c r="E7" s="206"/>
      <c r="F7" s="57" t="s">
        <v>20</v>
      </c>
      <c r="G7" s="57" t="s">
        <v>21</v>
      </c>
      <c r="H7" s="57" t="s">
        <v>93</v>
      </c>
      <c r="I7" s="206"/>
      <c r="J7" s="206"/>
      <c r="K7" s="198"/>
      <c r="L7" s="56"/>
      <c r="M7" s="180"/>
      <c r="N7" s="198"/>
      <c r="O7" s="206"/>
      <c r="P7" s="214"/>
      <c r="Q7" s="57" t="s">
        <v>20</v>
      </c>
      <c r="R7" s="57" t="s">
        <v>21</v>
      </c>
      <c r="S7" s="57" t="s">
        <v>93</v>
      </c>
      <c r="T7" s="259"/>
      <c r="U7" s="214"/>
      <c r="V7" s="198"/>
      <c r="X7" s="25" t="s">
        <v>231</v>
      </c>
      <c r="Y7" s="25" t="s">
        <v>20</v>
      </c>
      <c r="Z7" s="25" t="s">
        <v>232</v>
      </c>
      <c r="AA7" s="25" t="s">
        <v>233</v>
      </c>
      <c r="AB7" s="25" t="s">
        <v>234</v>
      </c>
      <c r="AD7" s="25" t="s">
        <v>231</v>
      </c>
      <c r="AE7" s="25" t="s">
        <v>20</v>
      </c>
      <c r="AF7" s="25" t="s">
        <v>232</v>
      </c>
      <c r="AG7" s="25" t="s">
        <v>233</v>
      </c>
      <c r="AH7" s="25" t="s">
        <v>234</v>
      </c>
    </row>
    <row r="8" spans="1:34">
      <c r="A8" s="31" t="s">
        <v>94</v>
      </c>
      <c r="B8" s="32">
        <v>93635.248000000007</v>
      </c>
      <c r="C8" s="32">
        <v>89198.582000000009</v>
      </c>
      <c r="D8" s="32">
        <v>3225.0189999999998</v>
      </c>
      <c r="E8" s="32">
        <v>72956.960000000006</v>
      </c>
      <c r="F8" s="24">
        <v>8017</v>
      </c>
      <c r="G8" s="32">
        <v>57457.868000000002</v>
      </c>
      <c r="H8" s="32">
        <v>7482.0919999999996</v>
      </c>
      <c r="I8" s="32">
        <v>534.98400000000004</v>
      </c>
      <c r="J8" s="32">
        <v>12481.619000000001</v>
      </c>
      <c r="K8" s="32">
        <v>4436.6679999999997</v>
      </c>
      <c r="L8" s="32"/>
      <c r="M8" s="26">
        <f t="shared" ref="M8:V8" si="0">B8/$B8</f>
        <v>1</v>
      </c>
      <c r="N8" s="26">
        <f t="shared" si="0"/>
        <v>0.95261756555608212</v>
      </c>
      <c r="O8" s="26">
        <f t="shared" si="0"/>
        <v>3.4442360851118799E-2</v>
      </c>
      <c r="P8" s="26">
        <f t="shared" si="0"/>
        <v>0.7791612833662811</v>
      </c>
      <c r="Q8" s="26">
        <f t="shared" si="0"/>
        <v>8.5619466720481152E-2</v>
      </c>
      <c r="R8" s="26">
        <f t="shared" si="0"/>
        <v>0.6136350276981164</v>
      </c>
      <c r="S8" s="26">
        <f t="shared" si="0"/>
        <v>7.9906788947683452E-2</v>
      </c>
      <c r="T8" s="26">
        <f t="shared" si="0"/>
        <v>5.7134894329537098E-3</v>
      </c>
      <c r="U8" s="26">
        <f t="shared" si="0"/>
        <v>0.13330043190572849</v>
      </c>
      <c r="V8" s="26">
        <f t="shared" si="0"/>
        <v>4.7382455803395743E-2</v>
      </c>
      <c r="X8" s="27">
        <f>G8/1000</f>
        <v>57.457868000000005</v>
      </c>
      <c r="Y8" s="27">
        <f>F8/1000</f>
        <v>8.0169999999999995</v>
      </c>
      <c r="Z8" s="27">
        <f>I8/1000</f>
        <v>0.53498400000000002</v>
      </c>
      <c r="AA8" s="27">
        <f>(D8+H8+J8)/1000</f>
        <v>23.18873</v>
      </c>
      <c r="AB8" s="27">
        <f>K8/1000</f>
        <v>4.4366680000000001</v>
      </c>
      <c r="AD8" s="26">
        <f>R8</f>
        <v>0.6136350276981164</v>
      </c>
      <c r="AE8" s="26">
        <f>Q8</f>
        <v>8.5619466720481152E-2</v>
      </c>
      <c r="AF8" s="26">
        <f>T8</f>
        <v>5.7134894329537098E-3</v>
      </c>
      <c r="AG8" s="26">
        <f>O8+S8+U8</f>
        <v>0.24764958170453075</v>
      </c>
      <c r="AH8" s="26">
        <f>V8</f>
        <v>4.7382455803395743E-2</v>
      </c>
    </row>
    <row r="9" spans="1:34">
      <c r="A9" s="31" t="s">
        <v>95</v>
      </c>
      <c r="B9" s="32">
        <v>91907.111999999994</v>
      </c>
      <c r="C9" s="32">
        <v>87149.266999999993</v>
      </c>
      <c r="D9" s="32">
        <v>2862.6060000000002</v>
      </c>
      <c r="E9" s="32">
        <v>71459.928</v>
      </c>
      <c r="F9" s="24">
        <v>7629</v>
      </c>
      <c r="G9" s="32">
        <v>56032.883999999998</v>
      </c>
      <c r="H9" s="32">
        <v>7798.0410000000002</v>
      </c>
      <c r="I9" s="32">
        <v>532.95399999999995</v>
      </c>
      <c r="J9" s="32">
        <v>12293.779</v>
      </c>
      <c r="K9" s="32">
        <v>4757.848</v>
      </c>
      <c r="L9" s="32"/>
      <c r="M9" s="26">
        <f t="shared" ref="M9:P28" si="1">B9/$B9</f>
        <v>1</v>
      </c>
      <c r="N9" s="26">
        <f t="shared" si="1"/>
        <v>0.94823202583060162</v>
      </c>
      <c r="O9" s="26">
        <f t="shared" si="1"/>
        <v>3.1146729972322495E-2</v>
      </c>
      <c r="P9" s="26">
        <f t="shared" si="1"/>
        <v>0.77752337599292642</v>
      </c>
      <c r="Q9" s="26">
        <f t="shared" ref="Q9:T28" si="2">F9/$B9</f>
        <v>8.3007721970417267E-2</v>
      </c>
      <c r="R9" s="26">
        <f t="shared" si="2"/>
        <v>0.60966864022449108</v>
      </c>
      <c r="S9" s="26">
        <f t="shared" si="2"/>
        <v>8.4846981156365797E-2</v>
      </c>
      <c r="T9" s="26">
        <f t="shared" si="2"/>
        <v>5.7988330652800841E-3</v>
      </c>
      <c r="U9" s="26">
        <f t="shared" ref="U9:V28" si="3">J9/$B9</f>
        <v>0.13376308680007268</v>
      </c>
      <c r="V9" s="26">
        <f t="shared" si="3"/>
        <v>5.1768006811050711E-2</v>
      </c>
      <c r="X9" s="27">
        <f t="shared" ref="X9:X28" si="4">G9/1000</f>
        <v>56.032883999999996</v>
      </c>
      <c r="Y9" s="27">
        <f t="shared" ref="Y9:Y28" si="5">F9/1000</f>
        <v>7.6289999999999996</v>
      </c>
      <c r="Z9" s="27">
        <f t="shared" ref="Z9:Z28" si="6">I9/1000</f>
        <v>0.53295399999999993</v>
      </c>
      <c r="AA9" s="27">
        <f t="shared" ref="AA9:AA28" si="7">(D9+H9+J9)/1000</f>
        <v>22.954425999999998</v>
      </c>
      <c r="AB9" s="27">
        <f t="shared" ref="AB9:AB28" si="8">K9/1000</f>
        <v>4.7578480000000001</v>
      </c>
      <c r="AD9" s="26">
        <f t="shared" ref="AD9:AD28" si="9">R9</f>
        <v>0.60966864022449108</v>
      </c>
      <c r="AE9" s="26">
        <f t="shared" ref="AE9:AE28" si="10">Q9</f>
        <v>8.3007721970417267E-2</v>
      </c>
      <c r="AF9" s="26">
        <f t="shared" ref="AF9:AF28" si="11">T9</f>
        <v>5.7988330652800841E-3</v>
      </c>
      <c r="AG9" s="26">
        <f t="shared" ref="AG9:AG28" si="12">O9+S9+U9</f>
        <v>0.24975679792876099</v>
      </c>
      <c r="AH9" s="26">
        <f t="shared" ref="AH9:AH28" si="13">V9</f>
        <v>5.1768006811050711E-2</v>
      </c>
    </row>
    <row r="10" spans="1:34">
      <c r="A10" s="31" t="s">
        <v>96</v>
      </c>
      <c r="B10" s="32">
        <v>96611.607999999993</v>
      </c>
      <c r="C10" s="32">
        <v>90462.611999999994</v>
      </c>
      <c r="D10" s="32">
        <v>2265.114</v>
      </c>
      <c r="E10" s="32">
        <v>77422.872000000003</v>
      </c>
      <c r="F10" s="24">
        <v>10205</v>
      </c>
      <c r="G10" s="32">
        <v>59007.191999999995</v>
      </c>
      <c r="H10" s="32">
        <v>8210.6759999999995</v>
      </c>
      <c r="I10" s="32">
        <v>517.01</v>
      </c>
      <c r="J10" s="32">
        <v>10257.616</v>
      </c>
      <c r="K10" s="32">
        <v>6148.9939999999997</v>
      </c>
      <c r="L10" s="32"/>
      <c r="M10" s="26">
        <f t="shared" si="1"/>
        <v>1</v>
      </c>
      <c r="N10" s="26">
        <f t="shared" si="1"/>
        <v>0.93635344522989417</v>
      </c>
      <c r="O10" s="26">
        <f t="shared" si="1"/>
        <v>2.344556774171485E-2</v>
      </c>
      <c r="P10" s="26">
        <f t="shared" si="1"/>
        <v>0.80138270755207808</v>
      </c>
      <c r="Q10" s="26">
        <f t="shared" si="2"/>
        <v>0.10562912895518725</v>
      </c>
      <c r="R10" s="26">
        <f t="shared" si="2"/>
        <v>0.61076710367971521</v>
      </c>
      <c r="S10" s="26">
        <f t="shared" si="2"/>
        <v>8.4986433514283297E-2</v>
      </c>
      <c r="T10" s="26">
        <f t="shared" si="2"/>
        <v>5.3514273357296782E-3</v>
      </c>
      <c r="U10" s="26">
        <f t="shared" si="3"/>
        <v>0.10617374260037159</v>
      </c>
      <c r="V10" s="26">
        <f t="shared" si="3"/>
        <v>6.3646534068659749E-2</v>
      </c>
      <c r="X10" s="27">
        <f t="shared" si="4"/>
        <v>59.007191999999996</v>
      </c>
      <c r="Y10" s="27">
        <f t="shared" si="5"/>
        <v>10.205</v>
      </c>
      <c r="Z10" s="27">
        <f t="shared" si="6"/>
        <v>0.51700999999999997</v>
      </c>
      <c r="AA10" s="27">
        <f t="shared" si="7"/>
        <v>20.733405999999999</v>
      </c>
      <c r="AB10" s="27">
        <f t="shared" si="8"/>
        <v>6.1489940000000001</v>
      </c>
      <c r="AD10" s="26">
        <f t="shared" si="9"/>
        <v>0.61076710367971521</v>
      </c>
      <c r="AE10" s="26">
        <f t="shared" si="10"/>
        <v>0.10562912895518725</v>
      </c>
      <c r="AF10" s="26">
        <f t="shared" si="11"/>
        <v>5.3514273357296782E-3</v>
      </c>
      <c r="AG10" s="26">
        <f t="shared" si="12"/>
        <v>0.21460574385636971</v>
      </c>
      <c r="AH10" s="26">
        <f t="shared" si="13"/>
        <v>6.3646534068659749E-2</v>
      </c>
    </row>
    <row r="11" spans="1:34">
      <c r="A11" s="31" t="s">
        <v>97</v>
      </c>
      <c r="B11" s="32">
        <v>99675.024000000005</v>
      </c>
      <c r="C11" s="32">
        <v>92972.296999999991</v>
      </c>
      <c r="D11" s="32">
        <v>1914.7270000000001</v>
      </c>
      <c r="E11" s="32">
        <v>80144.432000000001</v>
      </c>
      <c r="F11" s="24">
        <v>7853</v>
      </c>
      <c r="G11" s="32">
        <v>63531.343999999997</v>
      </c>
      <c r="H11" s="32">
        <v>8760.0820000000003</v>
      </c>
      <c r="I11" s="32">
        <v>517.59799999999996</v>
      </c>
      <c r="J11" s="32">
        <v>10395.540000000001</v>
      </c>
      <c r="K11" s="32">
        <v>6702.7280000000001</v>
      </c>
      <c r="L11" s="32"/>
      <c r="M11" s="26">
        <f t="shared" si="1"/>
        <v>1</v>
      </c>
      <c r="N11" s="26">
        <f t="shared" si="1"/>
        <v>0.93275419728015296</v>
      </c>
      <c r="O11" s="26">
        <f t="shared" si="1"/>
        <v>1.9209696904612734E-2</v>
      </c>
      <c r="P11" s="26">
        <f t="shared" si="1"/>
        <v>0.80405731329445174</v>
      </c>
      <c r="Q11" s="26">
        <f t="shared" si="2"/>
        <v>7.8786035707400476E-2</v>
      </c>
      <c r="R11" s="26">
        <f t="shared" si="2"/>
        <v>0.63738478758730965</v>
      </c>
      <c r="S11" s="26">
        <f t="shared" si="2"/>
        <v>8.7886429804120231E-2</v>
      </c>
      <c r="T11" s="26">
        <f t="shared" si="2"/>
        <v>5.1928555342008239E-3</v>
      </c>
      <c r="U11" s="26">
        <f t="shared" si="3"/>
        <v>0.10429433154688782</v>
      </c>
      <c r="V11" s="26">
        <f t="shared" si="3"/>
        <v>6.7245812752450396E-2</v>
      </c>
      <c r="X11" s="27">
        <f t="shared" si="4"/>
        <v>63.531343999999997</v>
      </c>
      <c r="Y11" s="27">
        <f t="shared" si="5"/>
        <v>7.8529999999999998</v>
      </c>
      <c r="Z11" s="27">
        <f t="shared" si="6"/>
        <v>0.517598</v>
      </c>
      <c r="AA11" s="27">
        <f t="shared" si="7"/>
        <v>21.070349</v>
      </c>
      <c r="AB11" s="27">
        <f t="shared" si="8"/>
        <v>6.7027280000000005</v>
      </c>
      <c r="AD11" s="26">
        <f t="shared" si="9"/>
        <v>0.63738478758730965</v>
      </c>
      <c r="AE11" s="26">
        <f t="shared" si="10"/>
        <v>7.8786035707400476E-2</v>
      </c>
      <c r="AF11" s="26">
        <f t="shared" si="11"/>
        <v>5.1928555342008239E-3</v>
      </c>
      <c r="AG11" s="26">
        <f t="shared" si="12"/>
        <v>0.21139045825562078</v>
      </c>
      <c r="AH11" s="26">
        <f t="shared" si="13"/>
        <v>6.7245812752450396E-2</v>
      </c>
    </row>
    <row r="12" spans="1:34">
      <c r="A12" s="31" t="s">
        <v>98</v>
      </c>
      <c r="B12" s="32">
        <v>103312.09600000001</v>
      </c>
      <c r="C12" s="32">
        <v>96291.257999999987</v>
      </c>
      <c r="D12" s="32">
        <v>2295.1460000000002</v>
      </c>
      <c r="E12" s="32">
        <v>81425.423999999999</v>
      </c>
      <c r="F12" s="24">
        <v>6264</v>
      </c>
      <c r="G12" s="32">
        <v>65871.520000000004</v>
      </c>
      <c r="H12" s="32">
        <v>9289.8989999999994</v>
      </c>
      <c r="I12" s="32">
        <v>517.57399999999996</v>
      </c>
      <c r="J12" s="32">
        <v>12053.114</v>
      </c>
      <c r="K12" s="32">
        <v>7020.8459999999995</v>
      </c>
      <c r="L12" s="32"/>
      <c r="M12" s="26">
        <f t="shared" si="1"/>
        <v>1</v>
      </c>
      <c r="N12" s="26">
        <f t="shared" si="1"/>
        <v>0.93204243963843292</v>
      </c>
      <c r="O12" s="26">
        <f t="shared" si="1"/>
        <v>2.2215656141561586E-2</v>
      </c>
      <c r="P12" s="26">
        <f t="shared" si="1"/>
        <v>0.7881499568066066</v>
      </c>
      <c r="Q12" s="26">
        <f t="shared" si="2"/>
        <v>6.0631816046012657E-2</v>
      </c>
      <c r="R12" s="26">
        <f t="shared" si="2"/>
        <v>0.63759736323615002</v>
      </c>
      <c r="S12" s="26">
        <f t="shared" si="2"/>
        <v>8.9920729127400525E-2</v>
      </c>
      <c r="T12" s="26">
        <f t="shared" si="2"/>
        <v>5.0098102742974059E-3</v>
      </c>
      <c r="U12" s="26">
        <f t="shared" si="3"/>
        <v>0.11666701641596738</v>
      </c>
      <c r="V12" s="26">
        <f t="shared" si="3"/>
        <v>6.7957637796836487E-2</v>
      </c>
      <c r="X12" s="27">
        <f t="shared" si="4"/>
        <v>65.871520000000004</v>
      </c>
      <c r="Y12" s="27">
        <f t="shared" si="5"/>
        <v>6.2640000000000002</v>
      </c>
      <c r="Z12" s="27">
        <f t="shared" si="6"/>
        <v>0.51757399999999998</v>
      </c>
      <c r="AA12" s="27">
        <f t="shared" si="7"/>
        <v>23.638158999999998</v>
      </c>
      <c r="AB12" s="27">
        <f t="shared" si="8"/>
        <v>7.0208459999999997</v>
      </c>
      <c r="AD12" s="26">
        <f t="shared" si="9"/>
        <v>0.63759736323615002</v>
      </c>
      <c r="AE12" s="26">
        <f t="shared" si="10"/>
        <v>6.0631816046012657E-2</v>
      </c>
      <c r="AF12" s="26">
        <f t="shared" si="11"/>
        <v>5.0098102742974059E-3</v>
      </c>
      <c r="AG12" s="26">
        <f t="shared" si="12"/>
        <v>0.22880340168492949</v>
      </c>
      <c r="AH12" s="26">
        <f t="shared" si="13"/>
        <v>6.7957637796836487E-2</v>
      </c>
    </row>
    <row r="13" spans="1:34">
      <c r="A13" s="31" t="s">
        <v>99</v>
      </c>
      <c r="B13" s="32">
        <v>110694.304</v>
      </c>
      <c r="C13" s="32">
        <v>101126.32800000001</v>
      </c>
      <c r="D13" s="32">
        <v>4270.5510000000004</v>
      </c>
      <c r="E13" s="32">
        <v>80190.888000000006</v>
      </c>
      <c r="F13" s="24">
        <v>2410</v>
      </c>
      <c r="G13" s="32">
        <v>68202.504000000001</v>
      </c>
      <c r="H13" s="32">
        <v>9578.3790000000008</v>
      </c>
      <c r="I13" s="32">
        <v>542.37</v>
      </c>
      <c r="J13" s="32">
        <v>16122.519</v>
      </c>
      <c r="K13" s="32">
        <v>9567.9770000000008</v>
      </c>
      <c r="L13" s="32"/>
      <c r="M13" s="26">
        <f t="shared" si="1"/>
        <v>1</v>
      </c>
      <c r="N13" s="26">
        <f t="shared" si="1"/>
        <v>0.91356397163850456</v>
      </c>
      <c r="O13" s="26">
        <f t="shared" si="1"/>
        <v>3.8579681570607288E-2</v>
      </c>
      <c r="P13" s="26">
        <f t="shared" si="1"/>
        <v>0.72443554096514307</v>
      </c>
      <c r="Q13" s="26">
        <f t="shared" si="2"/>
        <v>2.1771671286717698E-2</v>
      </c>
      <c r="R13" s="26">
        <f t="shared" si="2"/>
        <v>0.61613381660541444</v>
      </c>
      <c r="S13" s="26">
        <f t="shared" si="2"/>
        <v>8.6530007903568379E-2</v>
      </c>
      <c r="T13" s="26">
        <f t="shared" si="2"/>
        <v>4.8997101061315678E-3</v>
      </c>
      <c r="U13" s="26">
        <f t="shared" si="3"/>
        <v>0.14564903899662263</v>
      </c>
      <c r="V13" s="26">
        <f t="shared" si="3"/>
        <v>8.6436037395383955E-2</v>
      </c>
      <c r="X13" s="27">
        <f t="shared" si="4"/>
        <v>68.202504000000005</v>
      </c>
      <c r="Y13" s="27">
        <f t="shared" si="5"/>
        <v>2.41</v>
      </c>
      <c r="Z13" s="27">
        <f t="shared" si="6"/>
        <v>0.54237000000000002</v>
      </c>
      <c r="AA13" s="27">
        <f t="shared" si="7"/>
        <v>29.971449</v>
      </c>
      <c r="AB13" s="27">
        <f t="shared" si="8"/>
        <v>9.5679770000000008</v>
      </c>
      <c r="AD13" s="26">
        <f t="shared" si="9"/>
        <v>0.61613381660541444</v>
      </c>
      <c r="AE13" s="26">
        <f t="shared" si="10"/>
        <v>2.1771671286717698E-2</v>
      </c>
      <c r="AF13" s="26">
        <f t="shared" si="11"/>
        <v>4.8997101061315678E-3</v>
      </c>
      <c r="AG13" s="26">
        <f t="shared" si="12"/>
        <v>0.27075872847079829</v>
      </c>
      <c r="AH13" s="26">
        <f t="shared" si="13"/>
        <v>8.6436037395383955E-2</v>
      </c>
    </row>
    <row r="14" spans="1:34">
      <c r="A14" s="31" t="s">
        <v>100</v>
      </c>
      <c r="B14" s="32">
        <v>106694.136</v>
      </c>
      <c r="C14" s="32">
        <v>93803.513999999996</v>
      </c>
      <c r="D14" s="32">
        <v>3809.942</v>
      </c>
      <c r="E14" s="32">
        <v>75572.127999999997</v>
      </c>
      <c r="F14" s="24">
        <v>2163</v>
      </c>
      <c r="G14" s="32">
        <v>63326.256000000001</v>
      </c>
      <c r="H14" s="32">
        <v>10082.874</v>
      </c>
      <c r="I14" s="32">
        <v>562.67399999999998</v>
      </c>
      <c r="J14" s="32">
        <v>13858.77</v>
      </c>
      <c r="K14" s="32">
        <v>12890.623</v>
      </c>
      <c r="L14" s="32"/>
      <c r="M14" s="26">
        <f t="shared" si="1"/>
        <v>1</v>
      </c>
      <c r="N14" s="26">
        <f t="shared" si="1"/>
        <v>0.87918153252583631</v>
      </c>
      <c r="O14" s="26">
        <f t="shared" si="1"/>
        <v>3.5709010287125809E-2</v>
      </c>
      <c r="P14" s="26">
        <f t="shared" si="1"/>
        <v>0.70830629342178653</v>
      </c>
      <c r="Q14" s="26">
        <f t="shared" si="2"/>
        <v>2.0272904220340657E-2</v>
      </c>
      <c r="R14" s="26">
        <f t="shared" si="2"/>
        <v>0.5935308009804775</v>
      </c>
      <c r="S14" s="26">
        <f t="shared" si="2"/>
        <v>9.4502606966141045E-2</v>
      </c>
      <c r="T14" s="26">
        <f t="shared" si="2"/>
        <v>5.2737106376680347E-3</v>
      </c>
      <c r="U14" s="26">
        <f t="shared" si="3"/>
        <v>0.1298925181792559</v>
      </c>
      <c r="V14" s="26">
        <f t="shared" si="3"/>
        <v>0.12081847684675004</v>
      </c>
      <c r="X14" s="27">
        <f t="shared" si="4"/>
        <v>63.326256000000001</v>
      </c>
      <c r="Y14" s="27">
        <f t="shared" si="5"/>
        <v>2.1629999999999998</v>
      </c>
      <c r="Z14" s="27">
        <f t="shared" si="6"/>
        <v>0.56267400000000001</v>
      </c>
      <c r="AA14" s="27">
        <f t="shared" si="7"/>
        <v>27.751586</v>
      </c>
      <c r="AB14" s="27">
        <f t="shared" si="8"/>
        <v>12.890623</v>
      </c>
      <c r="AD14" s="26">
        <f t="shared" si="9"/>
        <v>0.5935308009804775</v>
      </c>
      <c r="AE14" s="26">
        <f t="shared" si="10"/>
        <v>2.0272904220340657E-2</v>
      </c>
      <c r="AF14" s="26">
        <f t="shared" si="11"/>
        <v>5.2737106376680347E-3</v>
      </c>
      <c r="AG14" s="26">
        <f t="shared" si="12"/>
        <v>0.26010413543252275</v>
      </c>
      <c r="AH14" s="26">
        <f t="shared" si="13"/>
        <v>0.12081847684675004</v>
      </c>
    </row>
    <row r="15" spans="1:34">
      <c r="A15" s="31" t="s">
        <v>101</v>
      </c>
      <c r="B15" s="32">
        <v>113553.52800000001</v>
      </c>
      <c r="C15" s="32">
        <v>98109.626000000004</v>
      </c>
      <c r="D15" s="32">
        <v>3407.9589999999998</v>
      </c>
      <c r="E15" s="32">
        <v>81358.592000000004</v>
      </c>
      <c r="F15" s="24">
        <v>7593</v>
      </c>
      <c r="G15" s="32">
        <v>61474.92</v>
      </c>
      <c r="H15" s="32">
        <v>12290.672</v>
      </c>
      <c r="I15" s="32">
        <v>589.11300000000006</v>
      </c>
      <c r="J15" s="32">
        <v>12753.962</v>
      </c>
      <c r="K15" s="32">
        <v>15443.906000000001</v>
      </c>
      <c r="L15" s="32"/>
      <c r="M15" s="26">
        <f t="shared" si="1"/>
        <v>1</v>
      </c>
      <c r="N15" s="26">
        <f t="shared" si="1"/>
        <v>0.86399452071625638</v>
      </c>
      <c r="O15" s="26">
        <f t="shared" si="1"/>
        <v>3.0011916494571616E-2</v>
      </c>
      <c r="P15" s="26">
        <f t="shared" si="1"/>
        <v>0.71647788873631468</v>
      </c>
      <c r="Q15" s="26">
        <f t="shared" si="2"/>
        <v>6.6867143044644112E-2</v>
      </c>
      <c r="R15" s="26">
        <f t="shared" si="2"/>
        <v>0.54137393247702525</v>
      </c>
      <c r="S15" s="26">
        <f t="shared" si="2"/>
        <v>0.10823681321464534</v>
      </c>
      <c r="T15" s="26">
        <f t="shared" si="2"/>
        <v>5.1879761939232745E-3</v>
      </c>
      <c r="U15" s="26">
        <f t="shared" si="3"/>
        <v>0.11231673929144675</v>
      </c>
      <c r="V15" s="26">
        <f t="shared" si="3"/>
        <v>0.1360055145094215</v>
      </c>
      <c r="X15" s="27">
        <f t="shared" si="4"/>
        <v>61.474919999999997</v>
      </c>
      <c r="Y15" s="27">
        <f t="shared" si="5"/>
        <v>7.593</v>
      </c>
      <c r="Z15" s="27">
        <f t="shared" si="6"/>
        <v>0.58911300000000011</v>
      </c>
      <c r="AA15" s="27">
        <f t="shared" si="7"/>
        <v>28.452593</v>
      </c>
      <c r="AB15" s="27">
        <f t="shared" si="8"/>
        <v>15.443906</v>
      </c>
      <c r="AD15" s="26">
        <f t="shared" si="9"/>
        <v>0.54137393247702525</v>
      </c>
      <c r="AE15" s="26">
        <f t="shared" si="10"/>
        <v>6.6867143044644112E-2</v>
      </c>
      <c r="AF15" s="26">
        <f t="shared" si="11"/>
        <v>5.1879761939232745E-3</v>
      </c>
      <c r="AG15" s="26">
        <f t="shared" si="12"/>
        <v>0.25056546900066368</v>
      </c>
      <c r="AH15" s="26">
        <f t="shared" si="13"/>
        <v>0.1360055145094215</v>
      </c>
    </row>
    <row r="16" spans="1:34">
      <c r="A16" s="31" t="s">
        <v>102</v>
      </c>
      <c r="B16" s="32">
        <v>114831.31200000001</v>
      </c>
      <c r="C16" s="32">
        <v>95921.236999999994</v>
      </c>
      <c r="D16" s="32">
        <v>2784.12</v>
      </c>
      <c r="E16" s="32">
        <v>81191.504000000001</v>
      </c>
      <c r="F16" s="24">
        <v>8236</v>
      </c>
      <c r="G16" s="32">
        <v>57705.399999999994</v>
      </c>
      <c r="H16" s="32">
        <v>15250.101000000001</v>
      </c>
      <c r="I16" s="32">
        <v>615.91499999999996</v>
      </c>
      <c r="J16" s="32">
        <v>11329.698</v>
      </c>
      <c r="K16" s="32">
        <v>18910.080000000002</v>
      </c>
      <c r="L16" s="32"/>
      <c r="M16" s="26">
        <f t="shared" si="1"/>
        <v>1</v>
      </c>
      <c r="N16" s="26">
        <f t="shared" si="1"/>
        <v>0.8353230084142903</v>
      </c>
      <c r="O16" s="26">
        <f t="shared" si="1"/>
        <v>2.4245303406443704E-2</v>
      </c>
      <c r="P16" s="26">
        <f t="shared" si="1"/>
        <v>0.70705021640787313</v>
      </c>
      <c r="Q16" s="26">
        <f t="shared" si="2"/>
        <v>7.1722597752780184E-2</v>
      </c>
      <c r="R16" s="26">
        <f t="shared" si="2"/>
        <v>0.50252321422575053</v>
      </c>
      <c r="S16" s="26">
        <f t="shared" si="2"/>
        <v>0.13280437830406397</v>
      </c>
      <c r="T16" s="26">
        <f t="shared" si="2"/>
        <v>5.3636502907847983E-3</v>
      </c>
      <c r="U16" s="26">
        <f t="shared" si="3"/>
        <v>9.8663838309188692E-2</v>
      </c>
      <c r="V16" s="26">
        <f t="shared" si="3"/>
        <v>0.1646770351278404</v>
      </c>
      <c r="X16" s="27">
        <f t="shared" si="4"/>
        <v>57.705399999999997</v>
      </c>
      <c r="Y16" s="27">
        <f t="shared" si="5"/>
        <v>8.2360000000000007</v>
      </c>
      <c r="Z16" s="27">
        <f t="shared" si="6"/>
        <v>0.61591499999999999</v>
      </c>
      <c r="AA16" s="27">
        <f t="shared" si="7"/>
        <v>29.363919000000003</v>
      </c>
      <c r="AB16" s="27">
        <f t="shared" si="8"/>
        <v>18.910080000000001</v>
      </c>
      <c r="AD16" s="26">
        <f t="shared" si="9"/>
        <v>0.50252321422575053</v>
      </c>
      <c r="AE16" s="26">
        <f t="shared" si="10"/>
        <v>7.1722597752780184E-2</v>
      </c>
      <c r="AF16" s="26">
        <f t="shared" si="11"/>
        <v>5.3636502907847983E-3</v>
      </c>
      <c r="AG16" s="26">
        <f t="shared" si="12"/>
        <v>0.25571352001969638</v>
      </c>
      <c r="AH16" s="26">
        <f t="shared" si="13"/>
        <v>0.1646770351278404</v>
      </c>
    </row>
    <row r="17" spans="1:34">
      <c r="A17" s="31" t="s">
        <v>103</v>
      </c>
      <c r="B17" s="32">
        <v>114724.368</v>
      </c>
      <c r="C17" s="32">
        <v>95419.992999999988</v>
      </c>
      <c r="D17" s="32">
        <v>2796.864</v>
      </c>
      <c r="E17" s="32">
        <v>83182.415999999997</v>
      </c>
      <c r="F17" s="24">
        <v>1516</v>
      </c>
      <c r="G17" s="32">
        <v>62281.771999999997</v>
      </c>
      <c r="H17" s="32">
        <v>19384.64</v>
      </c>
      <c r="I17" s="32">
        <v>630.13900000000001</v>
      </c>
      <c r="J17" s="32">
        <v>8810.5740000000005</v>
      </c>
      <c r="K17" s="32">
        <v>19304.376</v>
      </c>
      <c r="L17" s="32"/>
      <c r="M17" s="26">
        <f t="shared" si="1"/>
        <v>1</v>
      </c>
      <c r="N17" s="26">
        <f t="shared" si="1"/>
        <v>0.83173256617983715</v>
      </c>
      <c r="O17" s="26">
        <f t="shared" si="1"/>
        <v>2.4378988080370163E-2</v>
      </c>
      <c r="P17" s="26">
        <f t="shared" si="1"/>
        <v>0.72506318797066716</v>
      </c>
      <c r="Q17" s="26">
        <f t="shared" si="2"/>
        <v>1.3214280683594613E-2</v>
      </c>
      <c r="R17" s="26">
        <f t="shared" si="2"/>
        <v>0.54288180519765428</v>
      </c>
      <c r="S17" s="26">
        <f t="shared" si="2"/>
        <v>0.1689670672232424</v>
      </c>
      <c r="T17" s="26">
        <f t="shared" si="2"/>
        <v>5.4926343111343177E-3</v>
      </c>
      <c r="U17" s="26">
        <f t="shared" si="3"/>
        <v>7.6797755817665528E-2</v>
      </c>
      <c r="V17" s="26">
        <f t="shared" si="3"/>
        <v>0.16826744253670675</v>
      </c>
      <c r="X17" s="27">
        <f t="shared" si="4"/>
        <v>62.281771999999997</v>
      </c>
      <c r="Y17" s="27">
        <f t="shared" si="5"/>
        <v>1.516</v>
      </c>
      <c r="Z17" s="27">
        <f t="shared" si="6"/>
        <v>0.630139</v>
      </c>
      <c r="AA17" s="27">
        <f t="shared" si="7"/>
        <v>30.992078000000003</v>
      </c>
      <c r="AB17" s="27">
        <f t="shared" si="8"/>
        <v>19.304376000000001</v>
      </c>
      <c r="AD17" s="26">
        <f t="shared" si="9"/>
        <v>0.54288180519765428</v>
      </c>
      <c r="AE17" s="26">
        <f t="shared" si="10"/>
        <v>1.3214280683594613E-2</v>
      </c>
      <c r="AF17" s="26">
        <f t="shared" si="11"/>
        <v>5.4926343111343177E-3</v>
      </c>
      <c r="AG17" s="26">
        <f t="shared" si="12"/>
        <v>0.27014381112127811</v>
      </c>
      <c r="AH17" s="26">
        <f t="shared" si="13"/>
        <v>0.16826744253670675</v>
      </c>
    </row>
    <row r="18" spans="1:34">
      <c r="A18" s="31" t="s">
        <v>104</v>
      </c>
      <c r="B18" s="32">
        <v>116683.52800000001</v>
      </c>
      <c r="C18" s="32">
        <v>97267.879000000015</v>
      </c>
      <c r="D18" s="32">
        <v>3550.9589999999998</v>
      </c>
      <c r="E18" s="32">
        <v>83983.584000000003</v>
      </c>
      <c r="F18" s="24">
        <v>1779</v>
      </c>
      <c r="G18" s="32">
        <v>61045.667999999998</v>
      </c>
      <c r="H18" s="32">
        <v>21158.92</v>
      </c>
      <c r="I18" s="32">
        <v>640.54600000000005</v>
      </c>
      <c r="J18" s="32">
        <v>9092.7900000000009</v>
      </c>
      <c r="K18" s="32">
        <v>19415.650000000001</v>
      </c>
      <c r="L18" s="32"/>
      <c r="M18" s="26">
        <f t="shared" si="1"/>
        <v>1</v>
      </c>
      <c r="N18" s="26">
        <f t="shared" si="1"/>
        <v>0.83360419990043511</v>
      </c>
      <c r="O18" s="26">
        <f t="shared" si="1"/>
        <v>3.0432393165211801E-2</v>
      </c>
      <c r="P18" s="26">
        <f t="shared" si="1"/>
        <v>0.71975526828431169</v>
      </c>
      <c r="Q18" s="26">
        <f t="shared" si="2"/>
        <v>1.5246367936355164E-2</v>
      </c>
      <c r="R18" s="26">
        <f t="shared" si="2"/>
        <v>0.52317297090982706</v>
      </c>
      <c r="S18" s="26">
        <f t="shared" si="2"/>
        <v>0.18133596371888924</v>
      </c>
      <c r="T18" s="26">
        <f t="shared" si="2"/>
        <v>5.4896008972234707E-3</v>
      </c>
      <c r="U18" s="26">
        <f t="shared" si="3"/>
        <v>7.7926937553687958E-2</v>
      </c>
      <c r="V18" s="26">
        <f t="shared" si="3"/>
        <v>0.16639580866975501</v>
      </c>
      <c r="X18" s="27">
        <f t="shared" si="4"/>
        <v>61.045667999999999</v>
      </c>
      <c r="Y18" s="27">
        <f t="shared" si="5"/>
        <v>1.7789999999999999</v>
      </c>
      <c r="Z18" s="27">
        <f t="shared" si="6"/>
        <v>0.64054600000000006</v>
      </c>
      <c r="AA18" s="27">
        <f t="shared" si="7"/>
        <v>33.802668999999995</v>
      </c>
      <c r="AB18" s="27">
        <f t="shared" si="8"/>
        <v>19.415650000000003</v>
      </c>
      <c r="AD18" s="26">
        <f t="shared" si="9"/>
        <v>0.52317297090982706</v>
      </c>
      <c r="AE18" s="26">
        <f t="shared" si="10"/>
        <v>1.5246367936355164E-2</v>
      </c>
      <c r="AF18" s="26">
        <f t="shared" si="11"/>
        <v>5.4896008972234707E-3</v>
      </c>
      <c r="AG18" s="26">
        <f t="shared" si="12"/>
        <v>0.28969529443778896</v>
      </c>
      <c r="AH18" s="26">
        <f t="shared" si="13"/>
        <v>0.16639580866975501</v>
      </c>
    </row>
    <row r="19" spans="1:34">
      <c r="A19" s="31" t="s">
        <v>105</v>
      </c>
      <c r="B19" s="32">
        <v>111526.512</v>
      </c>
      <c r="C19" s="32">
        <v>92242.381999999998</v>
      </c>
      <c r="D19" s="32">
        <v>3463.585</v>
      </c>
      <c r="E19" s="32">
        <v>79460.567999999999</v>
      </c>
      <c r="F19" s="24">
        <v>2486</v>
      </c>
      <c r="G19" s="32">
        <v>57290.267999999996</v>
      </c>
      <c r="H19" s="32">
        <v>19684.3</v>
      </c>
      <c r="I19" s="32">
        <v>646.10799999999995</v>
      </c>
      <c r="J19" s="32">
        <v>8672.1209999999992</v>
      </c>
      <c r="K19" s="32">
        <v>19284.135999999999</v>
      </c>
      <c r="L19" s="32"/>
      <c r="M19" s="26">
        <f t="shared" si="1"/>
        <v>1</v>
      </c>
      <c r="N19" s="26">
        <f t="shared" si="1"/>
        <v>0.8270892754182072</v>
      </c>
      <c r="O19" s="26">
        <f t="shared" si="1"/>
        <v>3.1056158198509785E-2</v>
      </c>
      <c r="P19" s="26">
        <f t="shared" si="1"/>
        <v>0.71248142325118169</v>
      </c>
      <c r="Q19" s="26">
        <f t="shared" si="2"/>
        <v>2.2290663945448236E-2</v>
      </c>
      <c r="R19" s="26">
        <f t="shared" si="2"/>
        <v>0.51369191928104052</v>
      </c>
      <c r="S19" s="26">
        <f t="shared" si="2"/>
        <v>0.17649884002469296</v>
      </c>
      <c r="T19" s="26">
        <f t="shared" si="2"/>
        <v>5.7933130733972913E-3</v>
      </c>
      <c r="U19" s="26">
        <f t="shared" si="3"/>
        <v>7.7758380895118454E-2</v>
      </c>
      <c r="V19" s="26">
        <f t="shared" si="3"/>
        <v>0.17291077838065982</v>
      </c>
      <c r="X19" s="27">
        <f t="shared" si="4"/>
        <v>57.290267999999998</v>
      </c>
      <c r="Y19" s="27">
        <f t="shared" si="5"/>
        <v>2.4860000000000002</v>
      </c>
      <c r="Z19" s="27">
        <f t="shared" si="6"/>
        <v>0.6461079999999999</v>
      </c>
      <c r="AA19" s="27">
        <f t="shared" si="7"/>
        <v>31.820005999999999</v>
      </c>
      <c r="AB19" s="27">
        <f t="shared" si="8"/>
        <v>19.284136</v>
      </c>
      <c r="AD19" s="26">
        <f t="shared" si="9"/>
        <v>0.51369191928104052</v>
      </c>
      <c r="AE19" s="26">
        <f t="shared" si="10"/>
        <v>2.2290663945448236E-2</v>
      </c>
      <c r="AF19" s="26">
        <f t="shared" si="11"/>
        <v>5.7933130733972913E-3</v>
      </c>
      <c r="AG19" s="26">
        <f t="shared" si="12"/>
        <v>0.28531337911832122</v>
      </c>
      <c r="AH19" s="26">
        <f t="shared" si="13"/>
        <v>0.17291077838065982</v>
      </c>
    </row>
    <row r="20" spans="1:34">
      <c r="A20" s="31" t="s">
        <v>106</v>
      </c>
      <c r="B20" s="32">
        <v>125199.056</v>
      </c>
      <c r="C20" s="32">
        <v>103725.382</v>
      </c>
      <c r="D20" s="32">
        <v>4644.3950000000004</v>
      </c>
      <c r="E20" s="32">
        <v>87064.343999999997</v>
      </c>
      <c r="F20" s="24">
        <v>2447</v>
      </c>
      <c r="G20" s="32">
        <v>64567.827999999994</v>
      </c>
      <c r="H20" s="32">
        <v>20049.52</v>
      </c>
      <c r="I20" s="32">
        <v>683.21100000000001</v>
      </c>
      <c r="J20" s="32">
        <v>11333.432000000001</v>
      </c>
      <c r="K20" s="32">
        <v>21473.673999999999</v>
      </c>
      <c r="L20" s="32"/>
      <c r="M20" s="26">
        <f t="shared" si="1"/>
        <v>1</v>
      </c>
      <c r="N20" s="26">
        <f t="shared" si="1"/>
        <v>0.82848373872723136</v>
      </c>
      <c r="O20" s="26">
        <f t="shared" si="1"/>
        <v>3.7096086411386363E-2</v>
      </c>
      <c r="P20" s="26">
        <f t="shared" si="1"/>
        <v>0.69540735195319681</v>
      </c>
      <c r="Q20" s="26">
        <f t="shared" si="2"/>
        <v>1.9544875801619462E-2</v>
      </c>
      <c r="R20" s="26">
        <f t="shared" si="2"/>
        <v>0.51572136454447381</v>
      </c>
      <c r="S20" s="26">
        <f t="shared" si="2"/>
        <v>0.16014114355622619</v>
      </c>
      <c r="T20" s="26">
        <f t="shared" si="2"/>
        <v>5.4569980144259234E-3</v>
      </c>
      <c r="U20" s="26">
        <f t="shared" si="3"/>
        <v>9.0523302348222187E-2</v>
      </c>
      <c r="V20" s="26">
        <f t="shared" si="3"/>
        <v>0.1715162612727687</v>
      </c>
      <c r="X20" s="27">
        <f t="shared" si="4"/>
        <v>64.567827999999992</v>
      </c>
      <c r="Y20" s="27">
        <f t="shared" si="5"/>
        <v>2.4470000000000001</v>
      </c>
      <c r="Z20" s="27">
        <f t="shared" si="6"/>
        <v>0.68321100000000001</v>
      </c>
      <c r="AA20" s="27">
        <f t="shared" si="7"/>
        <v>36.027346999999999</v>
      </c>
      <c r="AB20" s="27">
        <f t="shared" si="8"/>
        <v>21.473673999999999</v>
      </c>
      <c r="AD20" s="26">
        <f t="shared" si="9"/>
        <v>0.51572136454447381</v>
      </c>
      <c r="AE20" s="26">
        <f t="shared" si="10"/>
        <v>1.9544875801619462E-2</v>
      </c>
      <c r="AF20" s="26">
        <f t="shared" si="11"/>
        <v>5.4569980144259234E-3</v>
      </c>
      <c r="AG20" s="26">
        <f t="shared" si="12"/>
        <v>0.28776053231583476</v>
      </c>
      <c r="AH20" s="26">
        <f t="shared" si="13"/>
        <v>0.1715162612727687</v>
      </c>
    </row>
    <row r="21" spans="1:34">
      <c r="A21" s="31" t="s">
        <v>107</v>
      </c>
      <c r="B21" s="32">
        <v>124192.944</v>
      </c>
      <c r="C21" s="32">
        <v>93159.788</v>
      </c>
      <c r="D21" s="32">
        <v>4739.0339999999997</v>
      </c>
      <c r="E21" s="32">
        <v>77490.775999999998</v>
      </c>
      <c r="F21" s="24">
        <v>2104</v>
      </c>
      <c r="G21" s="32">
        <v>54902.559999999998</v>
      </c>
      <c r="H21" s="32">
        <v>20484.212</v>
      </c>
      <c r="I21" s="32">
        <v>634.86900000000003</v>
      </c>
      <c r="J21" s="32">
        <v>10295.109</v>
      </c>
      <c r="K21" s="32">
        <v>31033.164000000001</v>
      </c>
      <c r="L21" s="32"/>
      <c r="M21" s="26">
        <f t="shared" si="1"/>
        <v>1</v>
      </c>
      <c r="N21" s="26">
        <f t="shared" si="1"/>
        <v>0.75012142396753234</v>
      </c>
      <c r="O21" s="26">
        <f t="shared" si="1"/>
        <v>3.8158641283195599E-2</v>
      </c>
      <c r="P21" s="26">
        <f t="shared" si="1"/>
        <v>0.62395473932883017</v>
      </c>
      <c r="Q21" s="26">
        <f t="shared" si="2"/>
        <v>1.6941381146420041E-2</v>
      </c>
      <c r="R21" s="26">
        <f t="shared" si="2"/>
        <v>0.44207471239267826</v>
      </c>
      <c r="S21" s="26">
        <f t="shared" si="2"/>
        <v>0.16493861358178286</v>
      </c>
      <c r="T21" s="26">
        <f t="shared" si="2"/>
        <v>5.1119570850981684E-3</v>
      </c>
      <c r="U21" s="26">
        <f t="shared" si="3"/>
        <v>8.2896086270408412E-2</v>
      </c>
      <c r="V21" s="26">
        <f t="shared" si="3"/>
        <v>0.24987864044836558</v>
      </c>
      <c r="X21" s="27">
        <f t="shared" si="4"/>
        <v>54.902560000000001</v>
      </c>
      <c r="Y21" s="27">
        <f t="shared" si="5"/>
        <v>2.1040000000000001</v>
      </c>
      <c r="Z21" s="27">
        <f t="shared" si="6"/>
        <v>0.63486900000000002</v>
      </c>
      <c r="AA21" s="27">
        <f t="shared" si="7"/>
        <v>35.518354999999993</v>
      </c>
      <c r="AB21" s="27">
        <f t="shared" si="8"/>
        <v>31.033163999999999</v>
      </c>
      <c r="AD21" s="26">
        <f t="shared" si="9"/>
        <v>0.44207471239267826</v>
      </c>
      <c r="AE21" s="26">
        <f t="shared" si="10"/>
        <v>1.6941381146420041E-2</v>
      </c>
      <c r="AF21" s="26">
        <f t="shared" si="11"/>
        <v>5.1119570850981684E-3</v>
      </c>
      <c r="AG21" s="26">
        <f t="shared" si="12"/>
        <v>0.28599334113538688</v>
      </c>
      <c r="AH21" s="26">
        <f t="shared" si="13"/>
        <v>0.24987864044836558</v>
      </c>
    </row>
    <row r="22" spans="1:34">
      <c r="A22" s="31" t="s">
        <v>108</v>
      </c>
      <c r="B22" s="32">
        <v>140759.63200000001</v>
      </c>
      <c r="C22" s="32">
        <v>98680.412000000011</v>
      </c>
      <c r="D22" s="32">
        <v>6536.3069999999998</v>
      </c>
      <c r="E22" s="32">
        <v>79580.775999999998</v>
      </c>
      <c r="F22" s="24">
        <v>2017</v>
      </c>
      <c r="G22" s="32">
        <v>55328.639999999999</v>
      </c>
      <c r="H22" s="32">
        <v>22235.133999999998</v>
      </c>
      <c r="I22" s="32">
        <v>597.85400000000004</v>
      </c>
      <c r="J22" s="32">
        <v>11965.475</v>
      </c>
      <c r="K22" s="32">
        <v>42079.22</v>
      </c>
      <c r="L22" s="32"/>
      <c r="M22" s="26">
        <f t="shared" si="1"/>
        <v>1</v>
      </c>
      <c r="N22" s="26">
        <f t="shared" si="1"/>
        <v>0.7010561948613222</v>
      </c>
      <c r="O22" s="26">
        <f t="shared" si="1"/>
        <v>4.6435948340643567E-2</v>
      </c>
      <c r="P22" s="26">
        <f t="shared" si="1"/>
        <v>0.56536646813626223</v>
      </c>
      <c r="Q22" s="26">
        <f t="shared" si="2"/>
        <v>1.4329392392841719E-2</v>
      </c>
      <c r="R22" s="26">
        <f t="shared" si="2"/>
        <v>0.39307178637693507</v>
      </c>
      <c r="S22" s="26">
        <f t="shared" si="2"/>
        <v>0.15796527515786626</v>
      </c>
      <c r="T22" s="26">
        <f t="shared" si="2"/>
        <v>4.247339890743676E-3</v>
      </c>
      <c r="U22" s="26">
        <f t="shared" si="3"/>
        <v>8.5006438493672676E-2</v>
      </c>
      <c r="V22" s="26">
        <f t="shared" si="3"/>
        <v>0.2989438051386778</v>
      </c>
      <c r="X22" s="27">
        <f t="shared" si="4"/>
        <v>55.32864</v>
      </c>
      <c r="Y22" s="27">
        <f t="shared" si="5"/>
        <v>2.0169999999999999</v>
      </c>
      <c r="Z22" s="27">
        <f t="shared" si="6"/>
        <v>0.597854</v>
      </c>
      <c r="AA22" s="27">
        <f t="shared" si="7"/>
        <v>40.736916000000001</v>
      </c>
      <c r="AB22" s="27">
        <f t="shared" si="8"/>
        <v>42.079219999999999</v>
      </c>
      <c r="AD22" s="26">
        <f t="shared" si="9"/>
        <v>0.39307178637693507</v>
      </c>
      <c r="AE22" s="26">
        <f t="shared" si="10"/>
        <v>1.4329392392841719E-2</v>
      </c>
      <c r="AF22" s="26">
        <f t="shared" si="11"/>
        <v>4.247339890743676E-3</v>
      </c>
      <c r="AG22" s="26">
        <f t="shared" si="12"/>
        <v>0.28940766199218249</v>
      </c>
      <c r="AH22" s="26">
        <f t="shared" si="13"/>
        <v>0.2989438051386778</v>
      </c>
    </row>
    <row r="23" spans="1:34">
      <c r="A23" s="31" t="s">
        <v>109</v>
      </c>
      <c r="B23" s="32">
        <v>163062.39999999999</v>
      </c>
      <c r="C23" s="32">
        <v>109856.372</v>
      </c>
      <c r="D23" s="32">
        <v>5514.3729999999996</v>
      </c>
      <c r="E23" s="32">
        <v>94537.888000000006</v>
      </c>
      <c r="F23" s="24">
        <v>2505</v>
      </c>
      <c r="G23" s="32">
        <v>65233.032000000007</v>
      </c>
      <c r="H23" s="32">
        <v>26799.858</v>
      </c>
      <c r="I23" s="32">
        <v>559.35299999999995</v>
      </c>
      <c r="J23" s="32">
        <v>9244.7579999999998</v>
      </c>
      <c r="K23" s="32">
        <v>53206.027999999998</v>
      </c>
      <c r="L23" s="32"/>
      <c r="M23" s="26">
        <f t="shared" si="1"/>
        <v>1</v>
      </c>
      <c r="N23" s="26">
        <f t="shared" si="1"/>
        <v>0.6737075622583748</v>
      </c>
      <c r="O23" s="26">
        <f t="shared" si="1"/>
        <v>3.3817563092411247E-2</v>
      </c>
      <c r="P23" s="26">
        <f t="shared" si="1"/>
        <v>0.57976509606138515</v>
      </c>
      <c r="Q23" s="26">
        <f t="shared" si="2"/>
        <v>1.5362217163490786E-2</v>
      </c>
      <c r="R23" s="26">
        <f t="shared" si="2"/>
        <v>0.40004950252173405</v>
      </c>
      <c r="S23" s="26">
        <f t="shared" si="2"/>
        <v>0.16435338864140353</v>
      </c>
      <c r="T23" s="26">
        <f t="shared" si="2"/>
        <v>3.4303003022155935E-3</v>
      </c>
      <c r="U23" s="26">
        <f t="shared" si="3"/>
        <v>5.6694602802362777E-2</v>
      </c>
      <c r="V23" s="26">
        <f t="shared" si="3"/>
        <v>0.32629243774162531</v>
      </c>
      <c r="X23" s="27">
        <f t="shared" si="4"/>
        <v>65.233032000000009</v>
      </c>
      <c r="Y23" s="27">
        <f t="shared" si="5"/>
        <v>2.5049999999999999</v>
      </c>
      <c r="Z23" s="27">
        <f t="shared" si="6"/>
        <v>0.55935299999999999</v>
      </c>
      <c r="AA23" s="27">
        <f t="shared" si="7"/>
        <v>41.558989000000004</v>
      </c>
      <c r="AB23" s="27">
        <f t="shared" si="8"/>
        <v>53.206027999999996</v>
      </c>
      <c r="AD23" s="26">
        <f t="shared" si="9"/>
        <v>0.40004950252173405</v>
      </c>
      <c r="AE23" s="26">
        <f t="shared" si="10"/>
        <v>1.5362217163490786E-2</v>
      </c>
      <c r="AF23" s="26">
        <f t="shared" si="11"/>
        <v>3.4303003022155935E-3</v>
      </c>
      <c r="AG23" s="26">
        <f t="shared" si="12"/>
        <v>0.25486555453617754</v>
      </c>
      <c r="AH23" s="26">
        <f t="shared" si="13"/>
        <v>0.32629243774162531</v>
      </c>
    </row>
    <row r="24" spans="1:34">
      <c r="A24" s="31" t="s">
        <v>110</v>
      </c>
      <c r="B24" s="32">
        <v>183124.36799999999</v>
      </c>
      <c r="C24" s="32">
        <v>118249.621</v>
      </c>
      <c r="D24" s="32">
        <v>4302.1170000000002</v>
      </c>
      <c r="E24" s="32">
        <v>106907.296</v>
      </c>
      <c r="F24" s="24">
        <v>3021</v>
      </c>
      <c r="G24" s="32">
        <v>70340.856</v>
      </c>
      <c r="H24" s="32">
        <v>33545.446000000004</v>
      </c>
      <c r="I24" s="32">
        <v>528.32399999999996</v>
      </c>
      <c r="J24" s="32">
        <v>6511.884</v>
      </c>
      <c r="K24" s="32">
        <v>64874.743999999999</v>
      </c>
      <c r="L24" s="32"/>
      <c r="M24" s="26">
        <f t="shared" si="1"/>
        <v>1</v>
      </c>
      <c r="N24" s="26">
        <f t="shared" si="1"/>
        <v>0.64573394732480394</v>
      </c>
      <c r="O24" s="26">
        <f t="shared" si="1"/>
        <v>2.3492870156963493E-2</v>
      </c>
      <c r="P24" s="26">
        <f t="shared" si="1"/>
        <v>0.58379612264381986</v>
      </c>
      <c r="Q24" s="26">
        <f t="shared" si="2"/>
        <v>1.6496985261950502E-2</v>
      </c>
      <c r="R24" s="26">
        <f t="shared" si="2"/>
        <v>0.38411521507612795</v>
      </c>
      <c r="S24" s="26">
        <f t="shared" si="2"/>
        <v>0.18318395507035964</v>
      </c>
      <c r="T24" s="26">
        <f t="shared" si="2"/>
        <v>2.8850556906768409E-3</v>
      </c>
      <c r="U24" s="26">
        <f t="shared" si="3"/>
        <v>3.5559898833343692E-2</v>
      </c>
      <c r="V24" s="26">
        <f t="shared" si="3"/>
        <v>0.35426603629288705</v>
      </c>
      <c r="X24" s="27">
        <f t="shared" si="4"/>
        <v>70.340856000000002</v>
      </c>
      <c r="Y24" s="27">
        <f t="shared" si="5"/>
        <v>3.0209999999999999</v>
      </c>
      <c r="Z24" s="27">
        <f t="shared" si="6"/>
        <v>0.5283239999999999</v>
      </c>
      <c r="AA24" s="27">
        <f t="shared" si="7"/>
        <v>44.359447000000003</v>
      </c>
      <c r="AB24" s="27">
        <f t="shared" si="8"/>
        <v>64.874743999999993</v>
      </c>
      <c r="AD24" s="26">
        <f t="shared" si="9"/>
        <v>0.38411521507612795</v>
      </c>
      <c r="AE24" s="26">
        <f t="shared" si="10"/>
        <v>1.6496985261950502E-2</v>
      </c>
      <c r="AF24" s="26">
        <f t="shared" si="11"/>
        <v>2.8850556906768409E-3</v>
      </c>
      <c r="AG24" s="26">
        <f t="shared" si="12"/>
        <v>0.24223672406066682</v>
      </c>
      <c r="AH24" s="26">
        <f t="shared" si="13"/>
        <v>0.35426603629288705</v>
      </c>
    </row>
    <row r="25" spans="1:34">
      <c r="A25" s="31" t="s">
        <v>111</v>
      </c>
      <c r="B25" s="32">
        <v>181556.68799999999</v>
      </c>
      <c r="C25" s="32">
        <v>121529.861</v>
      </c>
      <c r="D25" s="32">
        <v>3343.0360000000001</v>
      </c>
      <c r="E25" s="32">
        <v>112440.504</v>
      </c>
      <c r="F25" s="24">
        <v>3076</v>
      </c>
      <c r="G25" s="32">
        <v>70815.551999999996</v>
      </c>
      <c r="H25" s="32">
        <v>38548.955999999998</v>
      </c>
      <c r="I25" s="32">
        <v>377.74900000000002</v>
      </c>
      <c r="J25" s="32">
        <v>5368.5720000000001</v>
      </c>
      <c r="K25" s="32">
        <v>60026.828000000001</v>
      </c>
      <c r="L25" s="32"/>
      <c r="M25" s="26">
        <f t="shared" si="1"/>
        <v>1</v>
      </c>
      <c r="N25" s="26">
        <f t="shared" si="1"/>
        <v>0.66937694413108051</v>
      </c>
      <c r="O25" s="26">
        <f t="shared" si="1"/>
        <v>1.8413180130274244E-2</v>
      </c>
      <c r="P25" s="26">
        <f t="shared" si="1"/>
        <v>0.61931347855387187</v>
      </c>
      <c r="Q25" s="26">
        <f t="shared" si="2"/>
        <v>1.694236678298516E-2</v>
      </c>
      <c r="R25" s="26">
        <f t="shared" si="2"/>
        <v>0.39004650712729461</v>
      </c>
      <c r="S25" s="26">
        <f t="shared" si="2"/>
        <v>0.21232462667527841</v>
      </c>
      <c r="T25" s="26">
        <f t="shared" si="2"/>
        <v>2.0806118692801891E-3</v>
      </c>
      <c r="U25" s="26">
        <f t="shared" si="3"/>
        <v>2.9569673577654162E-2</v>
      </c>
      <c r="V25" s="26">
        <f t="shared" si="3"/>
        <v>0.33062306137684117</v>
      </c>
      <c r="X25" s="27">
        <f t="shared" si="4"/>
        <v>70.815551999999997</v>
      </c>
      <c r="Y25" s="27">
        <f t="shared" si="5"/>
        <v>3.0760000000000001</v>
      </c>
      <c r="Z25" s="27">
        <f t="shared" si="6"/>
        <v>0.377749</v>
      </c>
      <c r="AA25" s="27">
        <f t="shared" si="7"/>
        <v>47.260563999999995</v>
      </c>
      <c r="AB25" s="27">
        <f t="shared" si="8"/>
        <v>60.026828000000002</v>
      </c>
      <c r="AD25" s="26">
        <f t="shared" si="9"/>
        <v>0.39004650712729461</v>
      </c>
      <c r="AE25" s="26">
        <f t="shared" si="10"/>
        <v>1.694236678298516E-2</v>
      </c>
      <c r="AF25" s="26">
        <f t="shared" si="11"/>
        <v>2.0806118692801891E-3</v>
      </c>
      <c r="AG25" s="26">
        <f t="shared" si="12"/>
        <v>0.26030748038320678</v>
      </c>
      <c r="AH25" s="26">
        <f t="shared" si="13"/>
        <v>0.33062306137684117</v>
      </c>
    </row>
    <row r="26" spans="1:34">
      <c r="A26" s="31" t="s">
        <v>112</v>
      </c>
      <c r="B26" s="32">
        <v>176110.992</v>
      </c>
      <c r="C26" s="32">
        <v>124615.33499999999</v>
      </c>
      <c r="D26" s="32">
        <v>2852.33</v>
      </c>
      <c r="E26" s="32">
        <v>116801.18399999999</v>
      </c>
      <c r="F26" s="24">
        <v>3767</v>
      </c>
      <c r="G26" s="32">
        <v>74552.423999999999</v>
      </c>
      <c r="H26" s="32">
        <v>38481.760000000002</v>
      </c>
      <c r="I26" s="32">
        <v>310.44600000000003</v>
      </c>
      <c r="J26" s="32">
        <v>4651.375</v>
      </c>
      <c r="K26" s="32">
        <v>51495.66</v>
      </c>
      <c r="L26" s="32"/>
      <c r="M26" s="26">
        <f t="shared" si="1"/>
        <v>1</v>
      </c>
      <c r="N26" s="26">
        <f t="shared" si="1"/>
        <v>0.7075954407207018</v>
      </c>
      <c r="O26" s="26">
        <f t="shared" si="1"/>
        <v>1.6196206537749783E-2</v>
      </c>
      <c r="P26" s="26">
        <f t="shared" si="1"/>
        <v>0.66322483720947978</v>
      </c>
      <c r="Q26" s="26">
        <f t="shared" si="2"/>
        <v>2.1389919829649249E-2</v>
      </c>
      <c r="R26" s="26">
        <f t="shared" si="2"/>
        <v>0.4233263531898111</v>
      </c>
      <c r="S26" s="26">
        <f t="shared" si="2"/>
        <v>0.21850856419001946</v>
      </c>
      <c r="T26" s="26">
        <f t="shared" si="2"/>
        <v>1.7627860502881048E-3</v>
      </c>
      <c r="U26" s="26">
        <f t="shared" si="3"/>
        <v>2.641161092318417E-2</v>
      </c>
      <c r="V26" s="26">
        <f t="shared" si="3"/>
        <v>0.29240457631401001</v>
      </c>
      <c r="X26" s="27">
        <f t="shared" si="4"/>
        <v>74.552424000000002</v>
      </c>
      <c r="Y26" s="27">
        <f t="shared" si="5"/>
        <v>3.7669999999999999</v>
      </c>
      <c r="Z26" s="27">
        <f t="shared" si="6"/>
        <v>0.310446</v>
      </c>
      <c r="AA26" s="27">
        <f t="shared" si="7"/>
        <v>45.985465000000005</v>
      </c>
      <c r="AB26" s="27">
        <f t="shared" si="8"/>
        <v>51.495660000000001</v>
      </c>
      <c r="AD26" s="26">
        <f t="shared" si="9"/>
        <v>0.4233263531898111</v>
      </c>
      <c r="AE26" s="26">
        <f t="shared" si="10"/>
        <v>2.1389919829649249E-2</v>
      </c>
      <c r="AF26" s="26">
        <f t="shared" si="11"/>
        <v>1.7627860502881048E-3</v>
      </c>
      <c r="AG26" s="26">
        <f t="shared" si="12"/>
        <v>0.26111638165095341</v>
      </c>
      <c r="AH26" s="26">
        <f t="shared" si="13"/>
        <v>0.29240457631401001</v>
      </c>
    </row>
    <row r="27" spans="1:34">
      <c r="A27" s="31" t="s">
        <v>113</v>
      </c>
      <c r="B27" s="32">
        <v>177484.272</v>
      </c>
      <c r="C27" s="32">
        <v>137765.55000000002</v>
      </c>
      <c r="D27" s="32">
        <v>4195.2809999999999</v>
      </c>
      <c r="E27" s="32">
        <v>126822.128</v>
      </c>
      <c r="F27" s="24">
        <v>3214</v>
      </c>
      <c r="G27" s="32">
        <v>84951.551999999996</v>
      </c>
      <c r="H27" s="32">
        <v>38656.576000000001</v>
      </c>
      <c r="I27" s="32">
        <v>175.30199999999999</v>
      </c>
      <c r="J27" s="32">
        <v>6572.8389999999999</v>
      </c>
      <c r="K27" s="32">
        <v>39718.724000000002</v>
      </c>
      <c r="L27" s="32"/>
      <c r="M27" s="26">
        <f t="shared" si="1"/>
        <v>1</v>
      </c>
      <c r="N27" s="26">
        <f t="shared" si="1"/>
        <v>0.77621272266874453</v>
      </c>
      <c r="O27" s="26">
        <f t="shared" si="1"/>
        <v>2.3637480396009401E-2</v>
      </c>
      <c r="P27" s="26">
        <f t="shared" si="1"/>
        <v>0.71455417751044437</v>
      </c>
      <c r="Q27" s="26">
        <f t="shared" si="2"/>
        <v>1.8108646832661317E-2</v>
      </c>
      <c r="R27" s="26">
        <f t="shared" si="2"/>
        <v>0.47864270474625492</v>
      </c>
      <c r="S27" s="26">
        <f t="shared" si="2"/>
        <v>0.21780282593152819</v>
      </c>
      <c r="T27" s="26">
        <f t="shared" si="2"/>
        <v>9.8770442036689304E-4</v>
      </c>
      <c r="U27" s="26">
        <f t="shared" si="3"/>
        <v>3.7033360341923706E-2</v>
      </c>
      <c r="V27" s="26">
        <f t="shared" si="3"/>
        <v>0.22378728859985972</v>
      </c>
      <c r="X27" s="27">
        <f t="shared" si="4"/>
        <v>84.951551999999992</v>
      </c>
      <c r="Y27" s="27">
        <f t="shared" si="5"/>
        <v>3.214</v>
      </c>
      <c r="Z27" s="27">
        <f t="shared" si="6"/>
        <v>0.17530199999999999</v>
      </c>
      <c r="AA27" s="27">
        <f t="shared" si="7"/>
        <v>49.424696000000004</v>
      </c>
      <c r="AB27" s="27">
        <f t="shared" si="8"/>
        <v>39.718724000000002</v>
      </c>
      <c r="AD27" s="26">
        <f t="shared" si="9"/>
        <v>0.47864270474625492</v>
      </c>
      <c r="AE27" s="26">
        <f t="shared" si="10"/>
        <v>1.8108646832661317E-2</v>
      </c>
      <c r="AF27" s="26">
        <f t="shared" si="11"/>
        <v>9.8770442036689304E-4</v>
      </c>
      <c r="AG27" s="26">
        <f t="shared" si="12"/>
        <v>0.27847366666946133</v>
      </c>
      <c r="AH27" s="26">
        <f t="shared" si="13"/>
        <v>0.22378728859985972</v>
      </c>
    </row>
    <row r="28" spans="1:34">
      <c r="A28" s="31" t="s">
        <v>114</v>
      </c>
      <c r="B28" s="32">
        <v>186958.72</v>
      </c>
      <c r="C28" s="32">
        <v>146077.16100000002</v>
      </c>
      <c r="D28" s="32">
        <v>3943.442</v>
      </c>
      <c r="E28" s="32">
        <v>135802.91200000001</v>
      </c>
      <c r="F28" s="24">
        <v>3086</v>
      </c>
      <c r="G28" s="32">
        <v>93696.592000000004</v>
      </c>
      <c r="H28" s="32">
        <v>39020.32</v>
      </c>
      <c r="I28" s="32">
        <v>291.791</v>
      </c>
      <c r="J28" s="32">
        <v>6039.0159999999996</v>
      </c>
      <c r="K28" s="32">
        <v>40881.555999999997</v>
      </c>
      <c r="L28" s="32"/>
      <c r="M28" s="26">
        <f t="shared" si="1"/>
        <v>1</v>
      </c>
      <c r="N28" s="26">
        <f t="shared" si="1"/>
        <v>0.78133376715458913</v>
      </c>
      <c r="O28" s="26">
        <f t="shared" si="1"/>
        <v>2.109258129281159E-2</v>
      </c>
      <c r="P28" s="26">
        <f t="shared" si="1"/>
        <v>0.72637912797006743</v>
      </c>
      <c r="Q28" s="26">
        <f t="shared" si="2"/>
        <v>1.6506317544322083E-2</v>
      </c>
      <c r="R28" s="26">
        <f t="shared" si="2"/>
        <v>0.50116192494257561</v>
      </c>
      <c r="S28" s="26">
        <f t="shared" si="2"/>
        <v>0.20871088548316977</v>
      </c>
      <c r="T28" s="26">
        <f t="shared" si="2"/>
        <v>1.5607242069265344E-3</v>
      </c>
      <c r="U28" s="26">
        <f t="shared" si="3"/>
        <v>3.2301333684783461E-2</v>
      </c>
      <c r="V28" s="26">
        <f t="shared" si="3"/>
        <v>0.21866621679908804</v>
      </c>
      <c r="X28" s="27">
        <f t="shared" si="4"/>
        <v>93.69659200000001</v>
      </c>
      <c r="Y28" s="27">
        <f t="shared" si="5"/>
        <v>3.0859999999999999</v>
      </c>
      <c r="Z28" s="27">
        <f t="shared" si="6"/>
        <v>0.29179100000000002</v>
      </c>
      <c r="AA28" s="27">
        <f t="shared" si="7"/>
        <v>49.002778000000006</v>
      </c>
      <c r="AB28" s="27">
        <f t="shared" si="8"/>
        <v>40.881555999999996</v>
      </c>
      <c r="AD28" s="26">
        <f t="shared" si="9"/>
        <v>0.50116192494257561</v>
      </c>
      <c r="AE28" s="26">
        <f t="shared" si="10"/>
        <v>1.6506317544322083E-2</v>
      </c>
      <c r="AF28" s="26">
        <f t="shared" si="11"/>
        <v>1.5607242069265344E-3</v>
      </c>
      <c r="AG28" s="26">
        <f t="shared" si="12"/>
        <v>0.26210480046076479</v>
      </c>
      <c r="AH28" s="26">
        <f t="shared" si="13"/>
        <v>0.21866621679908804</v>
      </c>
    </row>
    <row r="29" spans="1:34">
      <c r="A29" s="31" t="s">
        <v>115</v>
      </c>
      <c r="B29" s="32">
        <v>189868.55300000001</v>
      </c>
      <c r="C29" s="32">
        <v>149594.916</v>
      </c>
      <c r="D29" s="32">
        <v>5938.9459999999999</v>
      </c>
      <c r="E29" s="32">
        <v>136563.87700000001</v>
      </c>
      <c r="F29" s="24">
        <v>3230</v>
      </c>
      <c r="G29" s="32">
        <v>94084.490999999995</v>
      </c>
      <c r="H29" s="32">
        <v>39249.385999999999</v>
      </c>
      <c r="I29" s="32">
        <v>285.24400000000003</v>
      </c>
      <c r="J29" s="32">
        <v>6806.8490000000002</v>
      </c>
      <c r="K29" s="32">
        <v>40273.637999999999</v>
      </c>
      <c r="L29" s="32"/>
      <c r="M29" s="26">
        <v>1</v>
      </c>
      <c r="N29" s="26">
        <v>0.78788674394121483</v>
      </c>
      <c r="O29" s="26">
        <v>3.1279250334835591E-2</v>
      </c>
      <c r="P29" s="26">
        <v>0.71925484679919582</v>
      </c>
      <c r="Q29" s="26">
        <v>1.7011769189603503E-2</v>
      </c>
      <c r="R29" s="26">
        <v>0.49552434836325943</v>
      </c>
      <c r="S29" s="26">
        <v>0.20671872924633283</v>
      </c>
      <c r="T29" s="26">
        <v>1.5023235574982237E-3</v>
      </c>
      <c r="U29" s="26">
        <v>3.5850323249685269E-2</v>
      </c>
      <c r="V29" s="26">
        <v>0.21211326132558664</v>
      </c>
      <c r="X29" s="27">
        <v>94.084491</v>
      </c>
      <c r="Y29" s="27">
        <v>3.23</v>
      </c>
      <c r="Z29" s="27">
        <v>0.28524400000000005</v>
      </c>
      <c r="AA29" s="27">
        <v>51.995180999999995</v>
      </c>
      <c r="AB29" s="27">
        <v>40.273637999999998</v>
      </c>
      <c r="AD29" s="26">
        <v>0.49552434836325943</v>
      </c>
      <c r="AE29" s="26">
        <v>1.7011769189603503E-2</v>
      </c>
      <c r="AF29" s="26">
        <v>1.5023235574982237E-3</v>
      </c>
      <c r="AG29" s="26">
        <v>0.27384830283085371</v>
      </c>
      <c r="AH29" s="26">
        <v>0.21211326132558664</v>
      </c>
    </row>
    <row r="30" spans="1:34">
      <c r="A30" s="31" t="s">
        <v>116</v>
      </c>
      <c r="B30" s="32">
        <v>203079.98699999999</v>
      </c>
      <c r="C30" s="32">
        <v>155827.03700000004</v>
      </c>
      <c r="D30" s="32">
        <v>6188.2</v>
      </c>
      <c r="E30" s="32">
        <v>142014.198</v>
      </c>
      <c r="F30" s="24">
        <v>3161</v>
      </c>
      <c r="G30" s="32">
        <v>98631.456999999995</v>
      </c>
      <c r="H30" s="32">
        <v>40221.741999999998</v>
      </c>
      <c r="I30" s="32">
        <v>283.91199999999998</v>
      </c>
      <c r="J30" s="32">
        <v>7340.7269999999999</v>
      </c>
      <c r="K30" s="32">
        <v>47252.95</v>
      </c>
      <c r="L30" s="32"/>
      <c r="M30" s="26">
        <v>1</v>
      </c>
      <c r="N30" s="26">
        <v>0.76731852952108004</v>
      </c>
      <c r="O30" s="26">
        <v>3.0471737227361552E-2</v>
      </c>
      <c r="P30" s="26">
        <v>0.69930178792063846</v>
      </c>
      <c r="Q30" s="26">
        <v>1.5565295461635027E-2</v>
      </c>
      <c r="R30" s="26">
        <v>0.48567787725926925</v>
      </c>
      <c r="S30" s="26">
        <v>0.19805862012390221</v>
      </c>
      <c r="T30" s="26">
        <v>1.3980304223675177E-3</v>
      </c>
      <c r="U30" s="26">
        <v>3.6146973950712334E-2</v>
      </c>
      <c r="V30" s="26">
        <v>0.23268147047892021</v>
      </c>
      <c r="X30" s="27">
        <v>98.631456999999997</v>
      </c>
      <c r="Y30" s="27">
        <v>3.161</v>
      </c>
      <c r="Z30" s="27">
        <v>0.283912</v>
      </c>
      <c r="AA30" s="27">
        <v>53.750668999999995</v>
      </c>
      <c r="AB30" s="27">
        <v>47.252949999999998</v>
      </c>
      <c r="AD30" s="26">
        <v>0.48567787725926925</v>
      </c>
      <c r="AE30" s="26">
        <v>1.5565295461635027E-2</v>
      </c>
      <c r="AF30" s="26">
        <v>1.3980304223675177E-3</v>
      </c>
      <c r="AG30" s="26">
        <v>0.26467733130197607</v>
      </c>
      <c r="AH30" s="26">
        <v>0.23268147047892021</v>
      </c>
    </row>
    <row r="31" spans="1:34">
      <c r="A31" s="31" t="s">
        <v>117</v>
      </c>
      <c r="B31" s="32">
        <v>215012.41</v>
      </c>
      <c r="C31" s="32">
        <v>164860.88600000003</v>
      </c>
      <c r="D31" s="32">
        <v>5419.1949999999997</v>
      </c>
      <c r="E31" s="32">
        <v>152361.242</v>
      </c>
      <c r="F31" s="24">
        <v>3272</v>
      </c>
      <c r="G31" s="32">
        <v>106753.829</v>
      </c>
      <c r="H31" s="32">
        <v>42335.413</v>
      </c>
      <c r="I31" s="32">
        <v>283.78399999999999</v>
      </c>
      <c r="J31" s="32">
        <v>6796.665</v>
      </c>
      <c r="K31" s="32">
        <v>50151.525000000001</v>
      </c>
      <c r="L31" s="32"/>
      <c r="M31" s="26">
        <v>1</v>
      </c>
      <c r="N31" s="26">
        <v>0.76675056104901118</v>
      </c>
      <c r="O31" s="26">
        <v>2.5204103335244695E-2</v>
      </c>
      <c r="P31" s="26">
        <v>0.70861603755801816</v>
      </c>
      <c r="Q31" s="26">
        <v>1.5217726269846471E-2</v>
      </c>
      <c r="R31" s="26">
        <v>0.49650077872249326</v>
      </c>
      <c r="S31" s="26">
        <v>0.19689753256567841</v>
      </c>
      <c r="T31" s="26">
        <v>1.3198493984603028E-3</v>
      </c>
      <c r="U31" s="26">
        <v>3.1610570757287917E-2</v>
      </c>
      <c r="V31" s="26">
        <v>0.23324944360188327</v>
      </c>
      <c r="X31" s="27">
        <v>106.753829</v>
      </c>
      <c r="Y31" s="27">
        <v>3.2719999999999998</v>
      </c>
      <c r="Z31" s="27">
        <v>0.28378399999999998</v>
      </c>
      <c r="AA31" s="27">
        <v>54.551273000000002</v>
      </c>
      <c r="AB31" s="27">
        <v>50.151524999999999</v>
      </c>
      <c r="AD31" s="26">
        <v>0.49650077872249326</v>
      </c>
      <c r="AE31" s="26">
        <v>1.5217726269846471E-2</v>
      </c>
      <c r="AF31" s="26">
        <v>1.3198493984603028E-3</v>
      </c>
      <c r="AG31" s="26">
        <v>0.25371220665821104</v>
      </c>
      <c r="AH31" s="26">
        <v>0.23324944360188327</v>
      </c>
    </row>
    <row r="32" spans="1:34">
      <c r="A32" s="31" t="s">
        <v>118</v>
      </c>
      <c r="B32" s="32">
        <v>222481.022</v>
      </c>
      <c r="C32" s="32">
        <v>164599.66600000003</v>
      </c>
      <c r="D32" s="32">
        <v>4335.4960000000001</v>
      </c>
      <c r="E32" s="32">
        <v>151292.63099999999</v>
      </c>
      <c r="F32" s="24">
        <v>3272</v>
      </c>
      <c r="G32" s="32">
        <v>105184.99800000001</v>
      </c>
      <c r="H32" s="32">
        <v>42835.631999999998</v>
      </c>
      <c r="I32" s="32">
        <v>288.67599999999999</v>
      </c>
      <c r="J32" s="32">
        <v>8682.8629999999994</v>
      </c>
      <c r="K32" s="32">
        <v>57881.357000000004</v>
      </c>
      <c r="L32" s="32"/>
      <c r="M32" s="26">
        <v>1</v>
      </c>
      <c r="N32" s="26">
        <v>0.73983688370507406</v>
      </c>
      <c r="O32" s="26">
        <v>1.9487037415712699E-2</v>
      </c>
      <c r="P32" s="26">
        <v>0.68002488320104892</v>
      </c>
      <c r="Q32" s="26">
        <v>1.4706872391120174E-2</v>
      </c>
      <c r="R32" s="26">
        <v>0.47278188968405588</v>
      </c>
      <c r="S32" s="26">
        <v>0.19253611663110753</v>
      </c>
      <c r="T32" s="26">
        <v>1.2975308968150999E-3</v>
      </c>
      <c r="U32" s="26">
        <v>3.9027432191497215E-2</v>
      </c>
      <c r="V32" s="26">
        <v>0.26016312078969145</v>
      </c>
      <c r="X32" s="27">
        <v>105.18499800000001</v>
      </c>
      <c r="Y32" s="27">
        <v>3.2719999999999998</v>
      </c>
      <c r="Z32" s="27">
        <v>0.28867599999999999</v>
      </c>
      <c r="AA32" s="27">
        <v>55.853990999999994</v>
      </c>
      <c r="AB32" s="27">
        <v>57.881357000000001</v>
      </c>
      <c r="AD32" s="26">
        <v>0.47278188968405588</v>
      </c>
      <c r="AE32" s="26">
        <v>1.4706872391120174E-2</v>
      </c>
      <c r="AF32" s="26">
        <v>1.2975308968150999E-3</v>
      </c>
      <c r="AG32" s="26">
        <v>0.25105058623831744</v>
      </c>
      <c r="AH32" s="26">
        <v>0.26016312078969145</v>
      </c>
    </row>
    <row r="33" spans="1:34">
      <c r="A33" s="31" t="s">
        <v>119</v>
      </c>
      <c r="B33" s="32">
        <v>230410.75</v>
      </c>
      <c r="C33" s="32">
        <v>171293.323</v>
      </c>
      <c r="D33" s="32">
        <v>4742.951</v>
      </c>
      <c r="E33" s="32">
        <v>157870.96100000001</v>
      </c>
      <c r="F33" s="24">
        <v>3383</v>
      </c>
      <c r="G33" s="32">
        <v>106876.90700000001</v>
      </c>
      <c r="H33" s="32">
        <v>47611.055</v>
      </c>
      <c r="I33" s="32">
        <v>288.291</v>
      </c>
      <c r="J33" s="32">
        <v>8391.1200000000008</v>
      </c>
      <c r="K33" s="32">
        <v>59117.428</v>
      </c>
      <c r="L33" s="32"/>
      <c r="M33" s="26">
        <v>1</v>
      </c>
      <c r="N33" s="26">
        <v>0.74342591654252244</v>
      </c>
      <c r="O33" s="26">
        <v>2.0584764382738218E-2</v>
      </c>
      <c r="P33" s="26">
        <v>0.68517185504582578</v>
      </c>
      <c r="Q33" s="26">
        <v>1.4682474667523109E-2</v>
      </c>
      <c r="R33" s="26">
        <v>0.46385382192454133</v>
      </c>
      <c r="S33" s="26">
        <v>0.20663556279383666</v>
      </c>
      <c r="T33" s="26">
        <v>1.251204642144518E-3</v>
      </c>
      <c r="U33" s="26">
        <v>3.6418092471813927E-2</v>
      </c>
      <c r="V33" s="26">
        <v>0.25657408779755286</v>
      </c>
      <c r="X33" s="27">
        <v>106.876907</v>
      </c>
      <c r="Y33" s="27">
        <v>3.383</v>
      </c>
      <c r="Z33" s="27">
        <v>0.28829100000000002</v>
      </c>
      <c r="AA33" s="27">
        <v>60.745126000000006</v>
      </c>
      <c r="AB33" s="27">
        <v>59.117427999999997</v>
      </c>
      <c r="AD33" s="26">
        <v>0.46385382192454133</v>
      </c>
      <c r="AE33" s="26">
        <v>1.4682474667523109E-2</v>
      </c>
      <c r="AF33" s="26">
        <v>1.251204642144518E-3</v>
      </c>
      <c r="AG33" s="26">
        <v>0.2636384196483888</v>
      </c>
      <c r="AH33" s="26">
        <v>0.25657408779755286</v>
      </c>
    </row>
    <row r="34" spans="1:34">
      <c r="A34" s="31" t="s">
        <v>120</v>
      </c>
      <c r="B34" s="32">
        <v>238810.60800000001</v>
      </c>
      <c r="C34" s="32">
        <v>179034.82399999999</v>
      </c>
      <c r="D34" s="32">
        <v>4711.3940000000002</v>
      </c>
      <c r="E34" s="32">
        <v>166335.595</v>
      </c>
      <c r="F34" s="24">
        <v>3301</v>
      </c>
      <c r="G34" s="32">
        <v>108130.902</v>
      </c>
      <c r="H34" s="32">
        <v>54903.692000000003</v>
      </c>
      <c r="I34" s="32">
        <v>297.392</v>
      </c>
      <c r="J34" s="32">
        <v>7690.4430000000002</v>
      </c>
      <c r="K34" s="32">
        <v>59775.785000000003</v>
      </c>
      <c r="L34" s="32"/>
      <c r="M34" s="26">
        <v>1</v>
      </c>
      <c r="N34" s="26">
        <v>0.74969376569737634</v>
      </c>
      <c r="O34" s="26">
        <v>1.9728579226262848E-2</v>
      </c>
      <c r="P34" s="26">
        <v>0.69651677701017367</v>
      </c>
      <c r="Q34" s="26">
        <v>1.3822669049944381E-2</v>
      </c>
      <c r="R34" s="26">
        <v>0.4527893585028685</v>
      </c>
      <c r="S34" s="26">
        <v>0.22990474526994212</v>
      </c>
      <c r="T34" s="26">
        <v>1.245304814935189E-3</v>
      </c>
      <c r="U34" s="26">
        <v>3.220310464600467E-2</v>
      </c>
      <c r="V34" s="26">
        <v>0.2503062384900423</v>
      </c>
      <c r="X34" s="27">
        <v>108.13090200000001</v>
      </c>
      <c r="Y34" s="27">
        <v>3.3010000000000002</v>
      </c>
      <c r="Z34" s="27">
        <v>0.29739199999999999</v>
      </c>
      <c r="AA34" s="27">
        <v>67.305529000000007</v>
      </c>
      <c r="AB34" s="27">
        <v>59.775785000000006</v>
      </c>
      <c r="AD34" s="26">
        <v>0.4527893585028685</v>
      </c>
      <c r="AE34" s="26">
        <v>1.3822669049944381E-2</v>
      </c>
      <c r="AF34" s="26">
        <v>1.245304814935189E-3</v>
      </c>
      <c r="AG34" s="26">
        <v>0.28183642914220963</v>
      </c>
      <c r="AH34" s="26">
        <v>0.2503062384900423</v>
      </c>
    </row>
    <row r="35" spans="1:34">
      <c r="A35" s="31" t="s">
        <v>121</v>
      </c>
      <c r="B35" s="32">
        <v>250558.64300000001</v>
      </c>
      <c r="C35" s="32">
        <v>189429.95600000001</v>
      </c>
      <c r="D35" s="32">
        <v>5153.5569999999998</v>
      </c>
      <c r="E35" s="32">
        <v>176290.25700000001</v>
      </c>
      <c r="F35" s="24">
        <v>3307</v>
      </c>
      <c r="G35" s="32">
        <v>112889.636</v>
      </c>
      <c r="H35" s="32">
        <v>60093.620999999999</v>
      </c>
      <c r="I35" s="32">
        <v>304.858</v>
      </c>
      <c r="J35" s="32">
        <v>7681.2839999999997</v>
      </c>
      <c r="K35" s="32">
        <v>61128.686999999998</v>
      </c>
      <c r="L35" s="32"/>
      <c r="M35" s="26">
        <v>1</v>
      </c>
      <c r="N35" s="26">
        <v>0.7560304195932287</v>
      </c>
      <c r="O35" s="26">
        <v>2.0568266727083128E-2</v>
      </c>
      <c r="P35" s="26">
        <v>0.70358880814979508</v>
      </c>
      <c r="Q35" s="26">
        <v>1.3198506985847619E-2</v>
      </c>
      <c r="R35" s="26">
        <v>0.45055175366670547</v>
      </c>
      <c r="S35" s="26">
        <v>0.23983854749724198</v>
      </c>
      <c r="T35" s="26">
        <v>1.2167131668253807E-3</v>
      </c>
      <c r="U35" s="26">
        <v>3.0656631549525113E-2</v>
      </c>
      <c r="V35" s="26">
        <v>0.24396958040677127</v>
      </c>
      <c r="X35" s="27">
        <v>112.889636</v>
      </c>
      <c r="Y35" s="27">
        <v>3.3069999999999999</v>
      </c>
      <c r="Z35" s="27">
        <v>0.30485800000000002</v>
      </c>
      <c r="AA35" s="27">
        <v>72.928461999999996</v>
      </c>
      <c r="AB35" s="27">
        <v>61.128686999999999</v>
      </c>
      <c r="AD35" s="26">
        <v>0.45055175366670547</v>
      </c>
      <c r="AE35" s="26">
        <v>1.3198506985847619E-2</v>
      </c>
      <c r="AF35" s="26">
        <v>1.2167131668253807E-3</v>
      </c>
      <c r="AG35" s="26">
        <v>0.29106344577385024</v>
      </c>
      <c r="AH35" s="26">
        <v>0.24396958040677127</v>
      </c>
    </row>
    <row r="36" spans="1:34">
      <c r="A36" s="31" t="s">
        <v>122</v>
      </c>
      <c r="B36" s="32">
        <v>271969.30599999998</v>
      </c>
      <c r="C36" s="32">
        <v>208264.10799999998</v>
      </c>
      <c r="D36" s="32">
        <v>5558.3680000000004</v>
      </c>
      <c r="E36" s="32">
        <v>194603.86799999999</v>
      </c>
      <c r="F36" s="24">
        <v>3381</v>
      </c>
      <c r="G36" s="32">
        <v>123157.155</v>
      </c>
      <c r="H36" s="32">
        <v>68065.712</v>
      </c>
      <c r="I36" s="32">
        <v>546.55399999999997</v>
      </c>
      <c r="J36" s="32">
        <v>7555.3180000000002</v>
      </c>
      <c r="K36" s="32">
        <v>63705.197999999997</v>
      </c>
      <c r="L36" s="32"/>
      <c r="M36" s="26">
        <v>1</v>
      </c>
      <c r="N36" s="26">
        <v>0.76576328065491328</v>
      </c>
      <c r="O36" s="26">
        <v>2.043748275035125E-2</v>
      </c>
      <c r="P36" s="26">
        <v>0.71553614215568873</v>
      </c>
      <c r="Q36" s="26">
        <v>1.2431549904385168E-2</v>
      </c>
      <c r="R36" s="26">
        <v>0.45283475849293087</v>
      </c>
      <c r="S36" s="26">
        <v>0.25026983008148723</v>
      </c>
      <c r="T36" s="26">
        <v>2.0096164822364184E-3</v>
      </c>
      <c r="U36" s="26">
        <v>2.7780039266636952E-2</v>
      </c>
      <c r="V36" s="26">
        <v>0.23423671934508669</v>
      </c>
      <c r="X36" s="27">
        <v>123.157155</v>
      </c>
      <c r="Y36" s="27">
        <v>3.3809999999999998</v>
      </c>
      <c r="Z36" s="27">
        <v>0.54655399999999998</v>
      </c>
      <c r="AA36" s="27">
        <v>81.179398000000006</v>
      </c>
      <c r="AB36" s="27">
        <v>63.705197999999996</v>
      </c>
      <c r="AD36" s="26">
        <v>0.45283475849293087</v>
      </c>
      <c r="AE36" s="26">
        <v>1.2431549904385168E-2</v>
      </c>
      <c r="AF36" s="26">
        <v>2.0096164822364184E-3</v>
      </c>
      <c r="AG36" s="26">
        <v>0.29848735209847543</v>
      </c>
      <c r="AH36" s="26">
        <v>0.23423671934508669</v>
      </c>
    </row>
    <row r="37" spans="1:34">
      <c r="A37" s="31" t="s">
        <v>123</v>
      </c>
      <c r="B37" s="32">
        <v>269889.745</v>
      </c>
      <c r="C37" s="32">
        <v>214135.291</v>
      </c>
      <c r="D37" s="32">
        <v>4853.1989999999996</v>
      </c>
      <c r="E37" s="32">
        <v>201942.10500000001</v>
      </c>
      <c r="F37" s="24">
        <v>3387</v>
      </c>
      <c r="G37" s="32">
        <v>123297.311</v>
      </c>
      <c r="H37" s="32">
        <v>75257.793999999994</v>
      </c>
      <c r="I37" s="32">
        <v>502.459</v>
      </c>
      <c r="J37" s="32">
        <v>6837.5280000000002</v>
      </c>
      <c r="K37" s="32">
        <v>55754.453999999998</v>
      </c>
      <c r="L37" s="32"/>
      <c r="M37" s="26">
        <v>1</v>
      </c>
      <c r="N37" s="26">
        <v>0.79341766394273339</v>
      </c>
      <c r="O37" s="26">
        <v>1.798215415706143E-2</v>
      </c>
      <c r="P37" s="26">
        <v>0.74823926711257593</v>
      </c>
      <c r="Q37" s="26">
        <v>1.2549569084219928E-2</v>
      </c>
      <c r="R37" s="26">
        <v>0.45684326019871563</v>
      </c>
      <c r="S37" s="26">
        <v>0.27884643782964036</v>
      </c>
      <c r="T37" s="26">
        <v>1.8617194958630236E-3</v>
      </c>
      <c r="U37" s="26">
        <v>2.5334523177232986E-2</v>
      </c>
      <c r="V37" s="26">
        <v>0.20658233605726664</v>
      </c>
      <c r="X37" s="27">
        <v>123.29731100000001</v>
      </c>
      <c r="Y37" s="27">
        <v>3.387</v>
      </c>
      <c r="Z37" s="27">
        <v>0.50245899999999999</v>
      </c>
      <c r="AA37" s="27">
        <v>86.948521</v>
      </c>
      <c r="AB37" s="27">
        <v>55.754453999999996</v>
      </c>
      <c r="AD37" s="26">
        <v>0.45684326019871563</v>
      </c>
      <c r="AE37" s="26">
        <v>1.2549569084219928E-2</v>
      </c>
      <c r="AF37" s="26">
        <v>1.8617194958630236E-3</v>
      </c>
      <c r="AG37" s="26">
        <v>0.32216311516393481</v>
      </c>
      <c r="AH37" s="26">
        <v>0.20658233605726664</v>
      </c>
    </row>
    <row r="38" spans="1:34">
      <c r="A38" s="31" t="s">
        <v>124</v>
      </c>
      <c r="B38" s="32">
        <v>286409.81300000002</v>
      </c>
      <c r="C38" s="32">
        <v>220579.12099999998</v>
      </c>
      <c r="D38" s="32">
        <v>5021.9840000000004</v>
      </c>
      <c r="E38" s="32">
        <v>208260.59299999999</v>
      </c>
      <c r="F38" s="24">
        <v>3343</v>
      </c>
      <c r="G38" s="32">
        <v>123920.034</v>
      </c>
      <c r="H38" s="32">
        <v>80997.558999999994</v>
      </c>
      <c r="I38" s="32">
        <v>479.471</v>
      </c>
      <c r="J38" s="32">
        <v>6817.0730000000003</v>
      </c>
      <c r="K38" s="32">
        <v>65830.691999999995</v>
      </c>
      <c r="L38" s="32"/>
      <c r="M38" s="26">
        <v>1</v>
      </c>
      <c r="N38" s="26">
        <v>0.77015210718356208</v>
      </c>
      <c r="O38" s="26">
        <v>1.7534259554158504E-2</v>
      </c>
      <c r="P38" s="26">
        <v>0.72714196074001125</v>
      </c>
      <c r="Q38" s="26">
        <v>1.1672086109703231E-2</v>
      </c>
      <c r="R38" s="26">
        <v>0.43266685838030272</v>
      </c>
      <c r="S38" s="26">
        <v>0.28280301625000531</v>
      </c>
      <c r="T38" s="26">
        <v>1.6740732273722756E-3</v>
      </c>
      <c r="U38" s="26">
        <v>2.3801813662020024E-2</v>
      </c>
      <c r="V38" s="26">
        <v>0.22984789281643778</v>
      </c>
      <c r="X38" s="27">
        <v>123.920034</v>
      </c>
      <c r="Y38" s="27">
        <v>3.343</v>
      </c>
      <c r="Z38" s="27">
        <v>0.47947099999999998</v>
      </c>
      <c r="AA38" s="27">
        <v>92.836615999999992</v>
      </c>
      <c r="AB38" s="27">
        <v>65.830691999999999</v>
      </c>
      <c r="AD38" s="26">
        <v>0.43266685838030272</v>
      </c>
      <c r="AE38" s="26">
        <v>1.1672086109703231E-2</v>
      </c>
      <c r="AF38" s="26">
        <v>1.6740732273722756E-3</v>
      </c>
      <c r="AG38" s="26">
        <v>0.32413908946618381</v>
      </c>
      <c r="AH38" s="26">
        <v>0.22984789281643778</v>
      </c>
    </row>
    <row r="39" spans="1:34">
      <c r="A39" s="31" t="s">
        <v>125</v>
      </c>
      <c r="B39" s="32">
        <v>294129.65500000003</v>
      </c>
      <c r="C39" s="32">
        <v>220198.704</v>
      </c>
      <c r="D39" s="32">
        <v>4756.7359999999999</v>
      </c>
      <c r="E39" s="32">
        <v>208491.658</v>
      </c>
      <c r="F39" s="24">
        <v>3394</v>
      </c>
      <c r="G39" s="32">
        <v>119665.685</v>
      </c>
      <c r="H39" s="32">
        <v>85431.972999999998</v>
      </c>
      <c r="I39" s="32">
        <v>444.584</v>
      </c>
      <c r="J39" s="32">
        <v>6505.7259999999997</v>
      </c>
      <c r="K39" s="32">
        <v>73930.951000000001</v>
      </c>
      <c r="L39" s="32"/>
      <c r="M39" s="26">
        <v>1</v>
      </c>
      <c r="N39" s="26">
        <v>0.7486450286694144</v>
      </c>
      <c r="O39" s="26">
        <v>1.6172242135870318E-2</v>
      </c>
      <c r="P39" s="26">
        <v>0.70884269727919813</v>
      </c>
      <c r="Q39" s="26">
        <v>1.1539128891984727E-2</v>
      </c>
      <c r="R39" s="26">
        <v>0.40684671866901684</v>
      </c>
      <c r="S39" s="26">
        <v>0.29045684971819652</v>
      </c>
      <c r="T39" s="26">
        <v>1.5115238890141831E-3</v>
      </c>
      <c r="U39" s="26">
        <v>2.2118565365331827E-2</v>
      </c>
      <c r="V39" s="26">
        <v>0.25135497133058549</v>
      </c>
      <c r="X39" s="27">
        <v>119.665685</v>
      </c>
      <c r="Y39" s="27">
        <v>3.3940000000000001</v>
      </c>
      <c r="Z39" s="27">
        <v>0.44458399999999998</v>
      </c>
      <c r="AA39" s="27">
        <v>96.694434999999999</v>
      </c>
      <c r="AB39" s="27">
        <v>73.930951000000007</v>
      </c>
      <c r="AD39" s="26">
        <v>0.40684671866901684</v>
      </c>
      <c r="AE39" s="26">
        <v>1.1539128891984727E-2</v>
      </c>
      <c r="AF39" s="26">
        <v>1.5115238890141831E-3</v>
      </c>
      <c r="AG39" s="26">
        <v>0.32874765721939869</v>
      </c>
      <c r="AH39" s="26">
        <v>0.25135497133058549</v>
      </c>
    </row>
    <row r="40" spans="1:34">
      <c r="A40" s="31" t="s">
        <v>29</v>
      </c>
      <c r="B40" s="32">
        <v>299094.93800000002</v>
      </c>
      <c r="C40" s="32">
        <v>222295.39300000001</v>
      </c>
      <c r="D40" s="32">
        <v>5522.5110000000004</v>
      </c>
      <c r="E40" s="32">
        <v>209570.61300000001</v>
      </c>
      <c r="F40" s="24">
        <v>3344</v>
      </c>
      <c r="G40" s="32">
        <v>116405.156</v>
      </c>
      <c r="H40" s="32">
        <v>89821.456999999995</v>
      </c>
      <c r="I40" s="32">
        <v>407.75700000000001</v>
      </c>
      <c r="J40" s="32">
        <v>6794.5119999999997</v>
      </c>
      <c r="K40" s="32">
        <v>76799.544999999998</v>
      </c>
      <c r="L40" s="32"/>
      <c r="M40" s="26">
        <v>1</v>
      </c>
      <c r="N40" s="26">
        <v>0.74322686464188836</v>
      </c>
      <c r="O40" s="26">
        <v>1.8464073771786802E-2</v>
      </c>
      <c r="P40" s="26">
        <v>0.70068258059252075</v>
      </c>
      <c r="Q40" s="26">
        <v>1.1180396506743955E-2</v>
      </c>
      <c r="R40" s="26">
        <v>0.38919132760448122</v>
      </c>
      <c r="S40" s="26">
        <v>0.30031085648129552</v>
      </c>
      <c r="T40" s="26">
        <v>1.3633029122010749E-3</v>
      </c>
      <c r="U40" s="26">
        <v>2.2716907365379749E-2</v>
      </c>
      <c r="V40" s="26">
        <v>0.25677313535811158</v>
      </c>
      <c r="X40" s="27">
        <v>116.40515600000001</v>
      </c>
      <c r="Y40" s="27">
        <v>3.3439999999999999</v>
      </c>
      <c r="Z40" s="27">
        <v>0.40775699999999998</v>
      </c>
      <c r="AA40" s="27">
        <v>102.13848</v>
      </c>
      <c r="AB40" s="27">
        <v>76.799544999999995</v>
      </c>
      <c r="AD40" s="26">
        <v>0.38919132760448122</v>
      </c>
      <c r="AE40" s="26">
        <v>1.1180396506743955E-2</v>
      </c>
      <c r="AF40" s="26">
        <v>1.3633029122010749E-3</v>
      </c>
      <c r="AG40" s="26">
        <v>0.34149183761846208</v>
      </c>
      <c r="AH40" s="26">
        <v>0.25677313535811158</v>
      </c>
    </row>
    <row r="41" spans="1:34">
      <c r="A41" s="31" t="s">
        <v>30</v>
      </c>
      <c r="B41" s="32">
        <v>312986.65999999997</v>
      </c>
      <c r="C41" s="32">
        <v>240050.25999999998</v>
      </c>
      <c r="D41" s="32">
        <v>7660.0709999999999</v>
      </c>
      <c r="E41" s="32">
        <v>223659.39799999999</v>
      </c>
      <c r="F41" s="24">
        <v>3346</v>
      </c>
      <c r="G41" s="32">
        <v>123820.92600000001</v>
      </c>
      <c r="H41" s="32">
        <v>96492.471000000005</v>
      </c>
      <c r="I41" s="32">
        <v>384.28899999999999</v>
      </c>
      <c r="J41" s="32">
        <v>8346.5020000000004</v>
      </c>
      <c r="K41" s="32">
        <v>72936.400999999998</v>
      </c>
      <c r="L41" s="32"/>
      <c r="M41" s="26">
        <v>1</v>
      </c>
      <c r="N41" s="26">
        <v>0.76696642598122233</v>
      </c>
      <c r="O41" s="26">
        <v>2.4474113369560225E-2</v>
      </c>
      <c r="P41" s="26">
        <v>0.71459722276981386</v>
      </c>
      <c r="Q41" s="26">
        <v>1.0690551475899965E-2</v>
      </c>
      <c r="R41" s="26">
        <v>0.39561087363915132</v>
      </c>
      <c r="S41" s="26">
        <v>0.30829579445973837</v>
      </c>
      <c r="T41" s="26">
        <v>1.227812712529026E-3</v>
      </c>
      <c r="U41" s="26">
        <v>2.666727712931919E-2</v>
      </c>
      <c r="V41" s="26">
        <v>0.23303357721380202</v>
      </c>
      <c r="X41" s="27">
        <v>123.820926</v>
      </c>
      <c r="Y41" s="27">
        <v>3.3460000000000001</v>
      </c>
      <c r="Z41" s="27">
        <v>0.38428899999999999</v>
      </c>
      <c r="AA41" s="27">
        <v>112.499044</v>
      </c>
      <c r="AB41" s="27">
        <v>72.936401000000004</v>
      </c>
      <c r="AD41" s="26">
        <v>0.39561087363915132</v>
      </c>
      <c r="AE41" s="26">
        <v>1.0690551475899965E-2</v>
      </c>
      <c r="AF41" s="26">
        <v>1.227812712529026E-3</v>
      </c>
      <c r="AG41" s="26">
        <v>0.35943718495861782</v>
      </c>
      <c r="AH41" s="26">
        <v>0.23303357721380202</v>
      </c>
    </row>
    <row r="42" spans="1:34">
      <c r="A42" s="31" t="s">
        <v>31</v>
      </c>
      <c r="B42" s="32">
        <v>318456.76799999998</v>
      </c>
      <c r="C42" s="32">
        <v>240045.46300000005</v>
      </c>
      <c r="D42" s="32">
        <v>5841.39</v>
      </c>
      <c r="E42" s="32">
        <v>227249.09700000001</v>
      </c>
      <c r="F42" s="24">
        <v>3798</v>
      </c>
      <c r="G42" s="32">
        <v>117967.942</v>
      </c>
      <c r="H42" s="32">
        <v>105483.155</v>
      </c>
      <c r="I42" s="32">
        <v>358.51</v>
      </c>
      <c r="J42" s="32">
        <v>6596.4660000000003</v>
      </c>
      <c r="K42" s="32">
        <v>78411.304999999993</v>
      </c>
      <c r="L42" s="32"/>
      <c r="M42" s="26">
        <v>1</v>
      </c>
      <c r="N42" s="26">
        <v>0.75377723798289653</v>
      </c>
      <c r="O42" s="26">
        <v>1.8342803755390751E-2</v>
      </c>
      <c r="P42" s="26">
        <v>0.7135948104579144</v>
      </c>
      <c r="Q42" s="26">
        <v>1.1926265608523667E-2</v>
      </c>
      <c r="R42" s="26">
        <v>0.37043628477696539</v>
      </c>
      <c r="S42" s="26">
        <v>0.33123226007242529</v>
      </c>
      <c r="T42" s="26">
        <v>1.12577290239911E-3</v>
      </c>
      <c r="U42" s="26">
        <v>2.0713850867192123E-2</v>
      </c>
      <c r="V42" s="26">
        <v>0.24622276201710366</v>
      </c>
      <c r="X42" s="27">
        <v>117.96794199999999</v>
      </c>
      <c r="Y42" s="27">
        <v>3.798</v>
      </c>
      <c r="Z42" s="27">
        <v>0.35851</v>
      </c>
      <c r="AA42" s="27">
        <v>117.92101099999999</v>
      </c>
      <c r="AB42" s="27">
        <v>78.411304999999999</v>
      </c>
      <c r="AD42" s="26">
        <v>0.37043628477696539</v>
      </c>
      <c r="AE42" s="26">
        <v>1.1926265608523667E-2</v>
      </c>
      <c r="AF42" s="26">
        <v>1.12577290239911E-3</v>
      </c>
      <c r="AG42" s="26">
        <v>0.37028891469500819</v>
      </c>
      <c r="AH42" s="26">
        <v>0.24622276201710366</v>
      </c>
    </row>
    <row r="43" spans="1:34">
      <c r="A43" s="31" t="s">
        <v>32</v>
      </c>
      <c r="B43" s="32">
        <v>331817.701</v>
      </c>
      <c r="C43" s="32">
        <v>241705.67300000001</v>
      </c>
      <c r="D43" s="32">
        <v>8037.59</v>
      </c>
      <c r="E43" s="32">
        <v>225058.43100000001</v>
      </c>
      <c r="F43" s="24">
        <v>3821</v>
      </c>
      <c r="G43" s="32">
        <v>111610.985</v>
      </c>
      <c r="H43" s="32">
        <v>109626.446</v>
      </c>
      <c r="I43" s="32">
        <v>316.29300000000001</v>
      </c>
      <c r="J43" s="32">
        <v>8293.3590000000004</v>
      </c>
      <c r="K43" s="32">
        <v>90112.028999999995</v>
      </c>
      <c r="L43" s="32"/>
      <c r="M43" s="26">
        <v>1</v>
      </c>
      <c r="N43" s="26">
        <v>0.72842911114015585</v>
      </c>
      <c r="O43" s="26">
        <v>2.4222909072593449E-2</v>
      </c>
      <c r="P43" s="26">
        <v>0.67825926803103254</v>
      </c>
      <c r="Q43" s="26">
        <v>1.151535915198207E-2</v>
      </c>
      <c r="R43" s="26">
        <v>0.33636236000562247</v>
      </c>
      <c r="S43" s="26">
        <v>0.33038154887342791</v>
      </c>
      <c r="T43" s="26">
        <v>9.5321316206696278E-4</v>
      </c>
      <c r="U43" s="26">
        <v>2.4993720874462933E-2</v>
      </c>
      <c r="V43" s="26">
        <v>0.27157089187354716</v>
      </c>
      <c r="X43" s="27">
        <v>111.610985</v>
      </c>
      <c r="Y43" s="27">
        <v>3.8210000000000002</v>
      </c>
      <c r="Z43" s="27">
        <v>0.31629299999999999</v>
      </c>
      <c r="AA43" s="27">
        <v>125.95739499999999</v>
      </c>
      <c r="AB43" s="27">
        <v>90.112028999999993</v>
      </c>
      <c r="AD43" s="26">
        <v>0.33636236000562247</v>
      </c>
      <c r="AE43" s="26">
        <v>1.151535915198207E-2</v>
      </c>
      <c r="AF43" s="26">
        <v>9.5321316206696278E-4</v>
      </c>
      <c r="AG43" s="26">
        <v>0.3795981788204843</v>
      </c>
      <c r="AH43" s="26">
        <v>0.27157089187354716</v>
      </c>
    </row>
    <row r="44" spans="1:34">
      <c r="A44" s="31" t="s">
        <v>33</v>
      </c>
      <c r="B44" s="32">
        <v>327144.70299999998</v>
      </c>
      <c r="C44" s="32">
        <v>239745.758</v>
      </c>
      <c r="D44" s="32">
        <v>8272.2540000000008</v>
      </c>
      <c r="E44" s="32">
        <v>222628.31099999999</v>
      </c>
      <c r="F44" s="24">
        <v>3687</v>
      </c>
      <c r="G44" s="32">
        <v>106823.22100000001</v>
      </c>
      <c r="H44" s="32">
        <v>112118.09</v>
      </c>
      <c r="I44" s="32">
        <v>607.64499999999998</v>
      </c>
      <c r="J44" s="32">
        <v>8237.5480000000007</v>
      </c>
      <c r="K44" s="32">
        <v>87398.947</v>
      </c>
      <c r="L44" s="32"/>
      <c r="M44" s="26">
        <v>1</v>
      </c>
      <c r="N44" s="26">
        <v>0.73284316023298113</v>
      </c>
      <c r="O44" s="26">
        <v>2.5286223264938516E-2</v>
      </c>
      <c r="P44" s="26">
        <v>0.68051938166334913</v>
      </c>
      <c r="Q44" s="26">
        <v>1.1270242086114414E-2</v>
      </c>
      <c r="R44" s="26">
        <v>0.32653202090819122</v>
      </c>
      <c r="S44" s="26">
        <v>0.34271711866904353</v>
      </c>
      <c r="T44" s="26">
        <v>1.8574196507775949E-3</v>
      </c>
      <c r="U44" s="26">
        <v>2.518013565391582E-2</v>
      </c>
      <c r="V44" s="26">
        <v>0.26715684588052158</v>
      </c>
      <c r="X44" s="27">
        <v>106.823221</v>
      </c>
      <c r="Y44" s="27">
        <v>3.6869999999999998</v>
      </c>
      <c r="Z44" s="27">
        <v>0.60764499999999999</v>
      </c>
      <c r="AA44" s="27">
        <v>128.627892</v>
      </c>
      <c r="AB44" s="27">
        <v>87.398947000000007</v>
      </c>
      <c r="AD44" s="26">
        <v>0.32653202090819122</v>
      </c>
      <c r="AE44" s="26">
        <v>1.1270242086114414E-2</v>
      </c>
      <c r="AF44" s="26">
        <v>1.8574196507775949E-3</v>
      </c>
      <c r="AG44" s="26">
        <v>0.39318347758789784</v>
      </c>
      <c r="AH44" s="26">
        <v>0.26715684588052158</v>
      </c>
    </row>
    <row r="45" spans="1:34">
      <c r="A45" s="31" t="s">
        <v>34</v>
      </c>
      <c r="B45" s="32">
        <v>325775.19</v>
      </c>
      <c r="C45" s="32">
        <v>231799.87399999998</v>
      </c>
      <c r="D45" s="32">
        <v>10978.630999999999</v>
      </c>
      <c r="E45" s="32">
        <v>210366.47</v>
      </c>
      <c r="F45" s="24">
        <v>3817</v>
      </c>
      <c r="G45" s="32">
        <v>109164.891</v>
      </c>
      <c r="H45" s="32">
        <v>97384.578999999998</v>
      </c>
      <c r="I45" s="32">
        <v>624.77499999999998</v>
      </c>
      <c r="J45" s="32">
        <v>9829.9979999999996</v>
      </c>
      <c r="K45" s="32">
        <v>93975.316000000006</v>
      </c>
      <c r="L45" s="32"/>
      <c r="M45" s="26">
        <v>1</v>
      </c>
      <c r="N45" s="26">
        <v>0.71153323247236844</v>
      </c>
      <c r="O45" s="26">
        <v>3.3700021784961585E-2</v>
      </c>
      <c r="P45" s="26">
        <v>0.64574122418591795</v>
      </c>
      <c r="Q45" s="26">
        <v>1.1716668786226478E-2</v>
      </c>
      <c r="R45" s="26">
        <v>0.33509270917776152</v>
      </c>
      <c r="S45" s="26">
        <v>0.29893184622192992</v>
      </c>
      <c r="T45" s="26">
        <v>1.9178102543659016E-3</v>
      </c>
      <c r="U45" s="26">
        <v>3.0174176247123052E-2</v>
      </c>
      <c r="V45" s="26">
        <v>0.28846676752763156</v>
      </c>
      <c r="X45" s="27">
        <v>109.164891</v>
      </c>
      <c r="Y45" s="27">
        <v>3.8170000000000002</v>
      </c>
      <c r="Z45" s="27">
        <v>0.62477499999999997</v>
      </c>
      <c r="AA45" s="27">
        <v>118.19320799999998</v>
      </c>
      <c r="AB45" s="27">
        <v>93.975316000000007</v>
      </c>
      <c r="AD45" s="26">
        <v>0.33509270917776152</v>
      </c>
      <c r="AE45" s="26">
        <v>1.1716668786226478E-2</v>
      </c>
      <c r="AF45" s="26">
        <v>1.9178102543659016E-3</v>
      </c>
      <c r="AG45" s="26">
        <v>0.36280604425401453</v>
      </c>
      <c r="AH45" s="26">
        <v>0.28846676752763156</v>
      </c>
    </row>
    <row r="46" spans="1:34">
      <c r="A46" s="31" t="s">
        <v>35</v>
      </c>
      <c r="B46" s="32">
        <v>322303.61499999999</v>
      </c>
      <c r="C46" s="32">
        <v>227905.636</v>
      </c>
      <c r="D46" s="32">
        <v>9012.9120000000003</v>
      </c>
      <c r="E46" s="32">
        <v>210729.78099999999</v>
      </c>
      <c r="F46" s="24">
        <v>3768</v>
      </c>
      <c r="G46" s="32">
        <v>105979.64599999999</v>
      </c>
      <c r="H46" s="32">
        <v>100982.13499999999</v>
      </c>
      <c r="I46" s="32">
        <v>650.18100000000004</v>
      </c>
      <c r="J46" s="32">
        <v>7512.7619999999997</v>
      </c>
      <c r="K46" s="32">
        <v>94397.979000000007</v>
      </c>
      <c r="L46" s="32"/>
      <c r="M46" s="26">
        <v>1</v>
      </c>
      <c r="N46" s="26">
        <v>0.70711473714001005</v>
      </c>
      <c r="O46" s="26">
        <v>2.796404253796533E-2</v>
      </c>
      <c r="P46" s="26">
        <v>0.65382382074740297</v>
      </c>
      <c r="Q46" s="26">
        <v>1.1690840017416498E-2</v>
      </c>
      <c r="R46" s="26">
        <v>0.32881929046932967</v>
      </c>
      <c r="S46" s="26">
        <v>0.31331369026065686</v>
      </c>
      <c r="T46" s="26">
        <v>2.0172935385785232E-3</v>
      </c>
      <c r="U46" s="26">
        <v>2.3309580316063162E-2</v>
      </c>
      <c r="V46" s="26">
        <v>0.29288526285999</v>
      </c>
      <c r="X46" s="27">
        <v>105.97964599999999</v>
      </c>
      <c r="Y46" s="27">
        <v>3.7679999999999998</v>
      </c>
      <c r="Z46" s="27">
        <v>0.65018100000000001</v>
      </c>
      <c r="AA46" s="27">
        <v>117.50780899999999</v>
      </c>
      <c r="AB46" s="27">
        <v>94.397979000000007</v>
      </c>
      <c r="AD46" s="26">
        <v>0.32881929046932967</v>
      </c>
      <c r="AE46" s="26">
        <v>1.1690840017416498E-2</v>
      </c>
      <c r="AF46" s="26">
        <v>2.0172935385785232E-3</v>
      </c>
      <c r="AG46" s="26">
        <v>0.36458731311468534</v>
      </c>
      <c r="AH46" s="26">
        <v>0.29288526285999</v>
      </c>
    </row>
    <row r="47" spans="1:34">
      <c r="A47" s="31" t="s">
        <v>36</v>
      </c>
      <c r="B47" s="32">
        <v>317215.96899999998</v>
      </c>
      <c r="C47" s="32">
        <v>212645.13399999999</v>
      </c>
      <c r="D47" s="32">
        <v>6386.9809999999998</v>
      </c>
      <c r="E47" s="32">
        <v>200066.826</v>
      </c>
      <c r="F47" s="24">
        <v>3646</v>
      </c>
      <c r="G47" s="32">
        <v>102130.427</v>
      </c>
      <c r="H47" s="32">
        <v>94290.399000000005</v>
      </c>
      <c r="I47" s="32">
        <v>672.43200000000002</v>
      </c>
      <c r="J47" s="32">
        <v>5518.8950000000004</v>
      </c>
      <c r="K47" s="32">
        <v>104570.83500000001</v>
      </c>
      <c r="L47" s="32"/>
      <c r="M47" s="26">
        <v>1</v>
      </c>
      <c r="N47" s="26">
        <v>0.67034813748610489</v>
      </c>
      <c r="O47" s="26">
        <v>2.0134487617803377E-2</v>
      </c>
      <c r="P47" s="26">
        <v>0.63069594708833843</v>
      </c>
      <c r="Q47" s="26">
        <v>1.1493746709832255E-2</v>
      </c>
      <c r="R47" s="26">
        <v>0.32195865587082095</v>
      </c>
      <c r="S47" s="26">
        <v>0.29724354450768525</v>
      </c>
      <c r="T47" s="26">
        <v>2.1197923992281741E-3</v>
      </c>
      <c r="U47" s="26">
        <v>1.7397910380734963E-2</v>
      </c>
      <c r="V47" s="26">
        <v>0.32965186251389511</v>
      </c>
      <c r="X47" s="27">
        <v>102.130427</v>
      </c>
      <c r="Y47" s="27">
        <v>3.6459999999999999</v>
      </c>
      <c r="Z47" s="27">
        <v>0.67243200000000003</v>
      </c>
      <c r="AA47" s="27">
        <v>106.19627500000001</v>
      </c>
      <c r="AB47" s="27">
        <v>104.570835</v>
      </c>
      <c r="AD47" s="26">
        <v>0.32195865587082095</v>
      </c>
      <c r="AE47" s="26">
        <v>1.1493746709832255E-2</v>
      </c>
      <c r="AF47" s="26">
        <v>2.1197923992281741E-3</v>
      </c>
      <c r="AG47" s="26">
        <v>0.33477594250622361</v>
      </c>
      <c r="AH47" s="26">
        <v>0.32965186251389511</v>
      </c>
    </row>
    <row r="48" spans="1:34">
      <c r="A48" s="31" t="s">
        <v>37</v>
      </c>
      <c r="B48" s="32">
        <v>324104.00099999999</v>
      </c>
      <c r="C48" s="32">
        <v>215437.19199999998</v>
      </c>
      <c r="D48" s="32">
        <v>5343.9459999999999</v>
      </c>
      <c r="E48" s="32">
        <v>205258.476</v>
      </c>
      <c r="F48" s="24">
        <v>3534</v>
      </c>
      <c r="G48" s="32">
        <v>106081.59699999999</v>
      </c>
      <c r="H48" s="32">
        <v>95642.877999999997</v>
      </c>
      <c r="I48" s="32">
        <v>721.58399999999995</v>
      </c>
      <c r="J48" s="32">
        <v>4113.1859999999997</v>
      </c>
      <c r="K48" s="32">
        <v>108666.81</v>
      </c>
      <c r="L48" s="32"/>
      <c r="M48" s="26">
        <v>1</v>
      </c>
      <c r="N48" s="26">
        <v>0.66471623718091644</v>
      </c>
      <c r="O48" s="26">
        <v>1.6488367880407622E-2</v>
      </c>
      <c r="P48" s="26">
        <v>0.63331052799931342</v>
      </c>
      <c r="Q48" s="26">
        <v>1.0903907354108844E-2</v>
      </c>
      <c r="R48" s="26">
        <v>0.32730727381548119</v>
      </c>
      <c r="S48" s="26">
        <v>0.29509934374429397</v>
      </c>
      <c r="T48" s="26">
        <v>2.2263964584627264E-3</v>
      </c>
      <c r="U48" s="26">
        <v>1.2690944842732749E-2</v>
      </c>
      <c r="V48" s="26">
        <v>0.33528376590451286</v>
      </c>
      <c r="X48" s="27">
        <v>106.08159699999999</v>
      </c>
      <c r="Y48" s="27">
        <v>3.5339999999999998</v>
      </c>
      <c r="Z48" s="27">
        <v>0.72158399999999989</v>
      </c>
      <c r="AA48" s="27">
        <v>105.10001</v>
      </c>
      <c r="AB48" s="27">
        <v>108.66681</v>
      </c>
      <c r="AD48" s="26">
        <v>0.32730727381548119</v>
      </c>
      <c r="AE48" s="26">
        <v>1.0903907354108844E-2</v>
      </c>
      <c r="AF48" s="26">
        <v>2.2263964584627264E-3</v>
      </c>
      <c r="AG48" s="26">
        <v>0.32427865646743437</v>
      </c>
      <c r="AH48" s="26">
        <v>0.33528376590451286</v>
      </c>
    </row>
    <row r="49" spans="1:34">
      <c r="A49" s="31" t="s">
        <v>38</v>
      </c>
      <c r="B49" s="32">
        <v>319348.11099999998</v>
      </c>
      <c r="C49" s="32">
        <v>203234.571</v>
      </c>
      <c r="D49" s="32">
        <v>3391.2289999999998</v>
      </c>
      <c r="E49" s="32">
        <v>195707.47500000001</v>
      </c>
      <c r="F49" s="24">
        <v>3435</v>
      </c>
      <c r="G49" s="32">
        <v>102064.39599999999</v>
      </c>
      <c r="H49" s="32">
        <v>90208.08</v>
      </c>
      <c r="I49" s="32">
        <v>737.423</v>
      </c>
      <c r="J49" s="32">
        <v>3398.444</v>
      </c>
      <c r="K49" s="32">
        <v>116113.54</v>
      </c>
      <c r="L49" s="32"/>
      <c r="M49" s="26">
        <v>1</v>
      </c>
      <c r="N49" s="26">
        <v>0.63640448776601666</v>
      </c>
      <c r="O49" s="26">
        <v>1.0619223609561293E-2</v>
      </c>
      <c r="P49" s="26">
        <v>0.61283429667758393</v>
      </c>
      <c r="Q49" s="26">
        <v>1.0756287204091212E-2</v>
      </c>
      <c r="R49" s="26">
        <v>0.31960231635752495</v>
      </c>
      <c r="S49" s="26">
        <v>0.28247569624734686</v>
      </c>
      <c r="T49" s="26">
        <v>2.309150969112825E-3</v>
      </c>
      <c r="U49" s="26">
        <v>1.0641816509758532E-2</v>
      </c>
      <c r="V49" s="26">
        <v>0.36359551223398345</v>
      </c>
      <c r="X49" s="27">
        <v>102.06439599999999</v>
      </c>
      <c r="Y49" s="27">
        <v>3.4350000000000001</v>
      </c>
      <c r="Z49" s="27">
        <v>0.73742300000000005</v>
      </c>
      <c r="AA49" s="27">
        <v>96.997753000000017</v>
      </c>
      <c r="AB49" s="27">
        <v>116.11354</v>
      </c>
      <c r="AD49" s="26">
        <v>0.31960231635752495</v>
      </c>
      <c r="AE49" s="26">
        <v>1.0756287204091212E-2</v>
      </c>
      <c r="AF49" s="26">
        <v>2.309150969112825E-3</v>
      </c>
      <c r="AG49" s="26">
        <v>0.3037367363666667</v>
      </c>
      <c r="AH49" s="26">
        <v>0.36359551223398345</v>
      </c>
    </row>
    <row r="50" spans="1:34">
      <c r="A50" s="31" t="s">
        <v>39</v>
      </c>
      <c r="B50" s="32">
        <v>319249.07299999997</v>
      </c>
      <c r="C50" s="32">
        <v>201519.71099999998</v>
      </c>
      <c r="D50" s="32">
        <v>5910.7560000000003</v>
      </c>
      <c r="E50" s="32">
        <v>189928.82199999999</v>
      </c>
      <c r="F50" s="24">
        <v>3355</v>
      </c>
      <c r="G50" s="32">
        <v>99650.478000000003</v>
      </c>
      <c r="H50" s="32">
        <v>86923.343999999997</v>
      </c>
      <c r="I50" s="32">
        <v>767.11199999999997</v>
      </c>
      <c r="J50" s="32">
        <v>4913.0209999999997</v>
      </c>
      <c r="K50" s="32">
        <v>117729.363</v>
      </c>
      <c r="L50" s="32"/>
      <c r="M50" s="26">
        <v>1</v>
      </c>
      <c r="N50" s="26">
        <v>0.63123037165404705</v>
      </c>
      <c r="O50" s="26">
        <v>1.851455963350597E-2</v>
      </c>
      <c r="P50" s="26">
        <v>0.59492364446113832</v>
      </c>
      <c r="Q50" s="26">
        <v>1.0509035996480403E-2</v>
      </c>
      <c r="R50" s="26">
        <v>0.31214022663740049</v>
      </c>
      <c r="S50" s="26">
        <v>0.27227438182725749</v>
      </c>
      <c r="T50" s="26">
        <v>2.4028636725281893E-3</v>
      </c>
      <c r="U50" s="26">
        <v>1.538930388687456E-2</v>
      </c>
      <c r="V50" s="26">
        <v>0.36876963147830349</v>
      </c>
      <c r="X50" s="27">
        <v>99.650478000000007</v>
      </c>
      <c r="Y50" s="27">
        <v>3.355</v>
      </c>
      <c r="Z50" s="27">
        <v>0.76711200000000002</v>
      </c>
      <c r="AA50" s="27">
        <v>97.747120999999979</v>
      </c>
      <c r="AB50" s="27">
        <v>117.72936299999999</v>
      </c>
      <c r="AD50" s="26">
        <v>0.31214022663740049</v>
      </c>
      <c r="AE50" s="26">
        <v>1.0509035996480403E-2</v>
      </c>
      <c r="AF50" s="26">
        <v>2.4028636725281893E-3</v>
      </c>
      <c r="AG50" s="26">
        <v>0.30617824534763799</v>
      </c>
      <c r="AH50" s="26">
        <v>0.36876963147830349</v>
      </c>
    </row>
    <row r="51" spans="1:34">
      <c r="A51" s="31" t="s">
        <v>40</v>
      </c>
      <c r="B51" s="32">
        <v>323191.13099999999</v>
      </c>
      <c r="C51" s="32">
        <v>192359.95800000001</v>
      </c>
      <c r="D51" s="32">
        <v>5818.4309999999996</v>
      </c>
      <c r="E51" s="32">
        <v>180687.08900000001</v>
      </c>
      <c r="F51" s="24">
        <v>3400</v>
      </c>
      <c r="G51" s="32">
        <v>94951.082999999999</v>
      </c>
      <c r="H51" s="32">
        <v>82336.005999999994</v>
      </c>
      <c r="I51" s="32">
        <v>796.03</v>
      </c>
      <c r="J51" s="32">
        <v>5058.4080000000004</v>
      </c>
      <c r="K51" s="32">
        <v>130831.174</v>
      </c>
      <c r="L51" s="32"/>
      <c r="M51" s="26">
        <v>1</v>
      </c>
      <c r="N51" s="26">
        <v>0.59518947009718537</v>
      </c>
      <c r="O51" s="26">
        <v>1.8003065189310531E-2</v>
      </c>
      <c r="P51" s="26">
        <v>0.55907192886428558</v>
      </c>
      <c r="Q51" s="26">
        <v>1.0520090664245363E-2</v>
      </c>
      <c r="R51" s="26">
        <v>0.29379235347890781</v>
      </c>
      <c r="S51" s="26">
        <v>0.25475948472113241</v>
      </c>
      <c r="T51" s="26">
        <v>2.4630316974880106E-3</v>
      </c>
      <c r="U51" s="26">
        <v>1.5651444346101193E-2</v>
      </c>
      <c r="V51" s="26">
        <v>0.40481053299695902</v>
      </c>
      <c r="X51" s="27">
        <v>94.951082999999997</v>
      </c>
      <c r="Y51" s="27">
        <v>3.4</v>
      </c>
      <c r="Z51" s="27">
        <v>0.79603000000000002</v>
      </c>
      <c r="AA51" s="27">
        <v>93.212844999999987</v>
      </c>
      <c r="AB51" s="27">
        <v>130.831174</v>
      </c>
      <c r="AD51" s="26">
        <v>0.29379235347890781</v>
      </c>
      <c r="AE51" s="26">
        <v>1.0520090664245363E-2</v>
      </c>
      <c r="AF51" s="26">
        <v>2.4630316974880106E-3</v>
      </c>
      <c r="AG51" s="26">
        <v>0.28841399425654418</v>
      </c>
      <c r="AH51" s="26">
        <v>0.40481053299695902</v>
      </c>
    </row>
    <row r="52" spans="1:34">
      <c r="A52" s="31" t="s">
        <v>41</v>
      </c>
      <c r="B52" s="32">
        <v>335487.98300000001</v>
      </c>
      <c r="C52" s="32">
        <v>192318.8</v>
      </c>
      <c r="D52" s="32">
        <v>6389.1080000000002</v>
      </c>
      <c r="E52" s="32">
        <v>178623.93599999999</v>
      </c>
      <c r="F52" s="24">
        <v>3443</v>
      </c>
      <c r="G52" s="32">
        <v>95758.885999999999</v>
      </c>
      <c r="H52" s="32">
        <v>79422.048999999999</v>
      </c>
      <c r="I52" s="32">
        <v>1377.5440000000001</v>
      </c>
      <c r="J52" s="32">
        <v>5928.2120000000004</v>
      </c>
      <c r="K52" s="32">
        <v>143169.18400000001</v>
      </c>
      <c r="L52" s="32"/>
      <c r="M52" s="26">
        <v>1</v>
      </c>
      <c r="N52" s="26">
        <v>0.57325093519072479</v>
      </c>
      <c r="O52" s="26">
        <v>1.9044223113052608E-2</v>
      </c>
      <c r="P52" s="26">
        <v>0.5324302063004146</v>
      </c>
      <c r="Q52" s="26">
        <v>1.0262662671884732E-2</v>
      </c>
      <c r="R52" s="26">
        <v>0.28543164242040825</v>
      </c>
      <c r="S52" s="26">
        <v>0.23673589822738897</v>
      </c>
      <c r="T52" s="26">
        <v>4.1060904408012728E-3</v>
      </c>
      <c r="U52" s="26">
        <v>1.767041533645633E-2</v>
      </c>
      <c r="V52" s="26">
        <v>0.42674906779000787</v>
      </c>
      <c r="X52" s="27">
        <v>95.758886000000004</v>
      </c>
      <c r="Y52" s="27">
        <v>3.4430000000000001</v>
      </c>
      <c r="Z52" s="27">
        <v>1.3775440000000001</v>
      </c>
      <c r="AA52" s="27">
        <v>91.739369000000011</v>
      </c>
      <c r="AB52" s="27">
        <v>143.169184</v>
      </c>
      <c r="AD52" s="26">
        <v>0.28543164242040825</v>
      </c>
      <c r="AE52" s="26">
        <v>1.0262662671884732E-2</v>
      </c>
      <c r="AF52" s="26">
        <v>4.1060904408012728E-3</v>
      </c>
      <c r="AG52" s="26">
        <v>0.27345053667689789</v>
      </c>
      <c r="AH52" s="26">
        <v>0.42674906779000787</v>
      </c>
    </row>
    <row r="53" spans="1:34">
      <c r="A53" s="31" t="s">
        <v>42</v>
      </c>
      <c r="B53" s="32">
        <v>331373.21100000001</v>
      </c>
      <c r="C53" s="32">
        <v>184418.59700000001</v>
      </c>
      <c r="D53" s="32">
        <v>5357.05</v>
      </c>
      <c r="E53" s="32">
        <v>173580.51</v>
      </c>
      <c r="F53" s="24">
        <v>3377</v>
      </c>
      <c r="G53" s="32">
        <v>98764.701000000001</v>
      </c>
      <c r="H53" s="32">
        <v>71438.808999999994</v>
      </c>
      <c r="I53" s="32">
        <v>1349.394</v>
      </c>
      <c r="J53" s="32">
        <v>4131.643</v>
      </c>
      <c r="K53" s="32">
        <v>146954.614</v>
      </c>
      <c r="L53" s="32"/>
      <c r="M53" s="26">
        <v>1</v>
      </c>
      <c r="N53" s="26">
        <v>0.55652838213285749</v>
      </c>
      <c r="O53" s="26">
        <v>1.6166213267010291E-2</v>
      </c>
      <c r="P53" s="26">
        <v>0.52382179439363308</v>
      </c>
      <c r="Q53" s="26">
        <v>1.0190926387226878E-2</v>
      </c>
      <c r="R53" s="26">
        <v>0.29804672713872454</v>
      </c>
      <c r="S53" s="26">
        <v>0.21558414086768163</v>
      </c>
      <c r="T53" s="26">
        <v>4.0721276047869783E-3</v>
      </c>
      <c r="U53" s="26">
        <v>1.2468246867427072E-2</v>
      </c>
      <c r="V53" s="26">
        <v>0.44347161786714256</v>
      </c>
      <c r="X53" s="27">
        <v>98.764701000000002</v>
      </c>
      <c r="Y53" s="27">
        <v>3.3769999999999998</v>
      </c>
      <c r="Z53" s="27">
        <v>1.349394</v>
      </c>
      <c r="AA53" s="27">
        <v>80.92750199999999</v>
      </c>
      <c r="AB53" s="27">
        <v>146.95461399999999</v>
      </c>
      <c r="AD53" s="26">
        <v>0.29804672713872454</v>
      </c>
      <c r="AE53" s="26">
        <v>1.0190926387226878E-2</v>
      </c>
      <c r="AF53" s="26">
        <v>4.0721276047869783E-3</v>
      </c>
      <c r="AG53" s="26">
        <v>0.24421860100211898</v>
      </c>
      <c r="AH53" s="26">
        <v>0.44347161786714256</v>
      </c>
    </row>
    <row r="54" spans="1:34">
      <c r="A54" s="31" t="s">
        <v>43</v>
      </c>
      <c r="B54" s="32">
        <v>333751.91600000003</v>
      </c>
      <c r="C54" s="32">
        <v>185632.40300000002</v>
      </c>
      <c r="D54" s="32">
        <v>5162.8429999999998</v>
      </c>
      <c r="E54" s="32">
        <v>175317.24400000001</v>
      </c>
      <c r="F54" s="24">
        <v>3440</v>
      </c>
      <c r="G54" s="32">
        <v>102896.302</v>
      </c>
      <c r="H54" s="32">
        <v>68980.941999999995</v>
      </c>
      <c r="I54" s="32">
        <v>1633.1510000000001</v>
      </c>
      <c r="J54" s="32">
        <v>3519.165</v>
      </c>
      <c r="K54" s="32">
        <v>148119.51300000001</v>
      </c>
      <c r="L54" s="32"/>
      <c r="M54" s="26">
        <v>1</v>
      </c>
      <c r="N54" s="26">
        <v>0.55619876351511344</v>
      </c>
      <c r="O54" s="26">
        <v>1.5469103703961956E-2</v>
      </c>
      <c r="P54" s="26">
        <v>0.52529209749914962</v>
      </c>
      <c r="Q54" s="26">
        <v>1.0307056933869407E-2</v>
      </c>
      <c r="R54" s="26">
        <v>0.30830175668564547</v>
      </c>
      <c r="S54" s="26">
        <v>0.20668328387963469</v>
      </c>
      <c r="T54" s="26">
        <v>4.8933082379667894E-3</v>
      </c>
      <c r="U54" s="26">
        <v>1.0544254074035038E-2</v>
      </c>
      <c r="V54" s="26">
        <v>0.44380123648488656</v>
      </c>
      <c r="X54" s="27">
        <v>102.89630199999999</v>
      </c>
      <c r="Y54" s="27">
        <v>3.44</v>
      </c>
      <c r="Z54" s="27">
        <v>1.633151</v>
      </c>
      <c r="AA54" s="27">
        <v>77.662949999999981</v>
      </c>
      <c r="AB54" s="27">
        <v>148.11951300000001</v>
      </c>
      <c r="AD54" s="26">
        <v>0.30830175668564547</v>
      </c>
      <c r="AE54" s="26">
        <v>1.0307056933869407E-2</v>
      </c>
      <c r="AF54" s="26">
        <v>4.8933082379667894E-3</v>
      </c>
      <c r="AG54" s="26">
        <v>0.23269664165763168</v>
      </c>
      <c r="AH54" s="26">
        <v>0.44380123648488656</v>
      </c>
    </row>
    <row r="55" spans="1:34">
      <c r="A55" s="31" t="s">
        <v>44</v>
      </c>
      <c r="B55" s="32">
        <v>339457.98599999998</v>
      </c>
      <c r="C55" s="32">
        <v>185069.95400000003</v>
      </c>
      <c r="D55" s="32">
        <v>6614.89</v>
      </c>
      <c r="E55" s="32">
        <v>173078.34599999999</v>
      </c>
      <c r="F55" s="24">
        <v>3485</v>
      </c>
      <c r="G55" s="32">
        <v>102618.128</v>
      </c>
      <c r="H55" s="32">
        <v>66975.217000000004</v>
      </c>
      <c r="I55" s="32">
        <v>1631.847</v>
      </c>
      <c r="J55" s="32">
        <v>3744.8710000000001</v>
      </c>
      <c r="K55" s="32">
        <v>154388.03200000001</v>
      </c>
      <c r="L55" s="32"/>
      <c r="M55" s="26">
        <v>1</v>
      </c>
      <c r="N55" s="26">
        <v>0.5451925175800697</v>
      </c>
      <c r="O55" s="26">
        <v>1.9486623596476533E-2</v>
      </c>
      <c r="P55" s="26">
        <v>0.50986676742965187</v>
      </c>
      <c r="Q55" s="26">
        <v>1.0266366218292477E-2</v>
      </c>
      <c r="R55" s="26">
        <v>0.30229993764235674</v>
      </c>
      <c r="S55" s="26">
        <v>0.19730046062312998</v>
      </c>
      <c r="T55" s="26">
        <v>4.8072134617566488E-3</v>
      </c>
      <c r="U55" s="26">
        <v>1.1031913092184552E-2</v>
      </c>
      <c r="V55" s="26">
        <v>0.45480748241993052</v>
      </c>
      <c r="X55" s="27">
        <v>102.618128</v>
      </c>
      <c r="Y55" s="27">
        <v>3.4849999999999999</v>
      </c>
      <c r="Z55" s="27">
        <v>1.631847</v>
      </c>
      <c r="AA55" s="27">
        <v>77.334978000000007</v>
      </c>
      <c r="AB55" s="27">
        <v>154.38803200000001</v>
      </c>
      <c r="AD55" s="26">
        <v>0.30229993764235674</v>
      </c>
      <c r="AE55" s="26">
        <v>1.0266366218292477E-2</v>
      </c>
      <c r="AF55" s="26">
        <v>4.8072134617566488E-3</v>
      </c>
      <c r="AG55" s="26">
        <v>0.22781899731179106</v>
      </c>
      <c r="AH55" s="26">
        <v>0.45480748241993052</v>
      </c>
    </row>
    <row r="56" spans="1:34">
      <c r="A56" s="31" t="s">
        <v>45</v>
      </c>
      <c r="B56" s="32">
        <v>341866.65399999998</v>
      </c>
      <c r="C56" s="32">
        <v>186294.70600000001</v>
      </c>
      <c r="D56" s="32">
        <v>6717.1940000000004</v>
      </c>
      <c r="E56" s="32">
        <v>174265.85500000001</v>
      </c>
      <c r="F56" s="24">
        <v>3571</v>
      </c>
      <c r="G56" s="32">
        <v>105717.694</v>
      </c>
      <c r="H56" s="32">
        <v>64977.161</v>
      </c>
      <c r="I56" s="32">
        <v>2088.6849999999999</v>
      </c>
      <c r="J56" s="32">
        <v>3222.9720000000002</v>
      </c>
      <c r="K56" s="32">
        <v>155571.948</v>
      </c>
      <c r="L56" s="32"/>
      <c r="M56" s="26">
        <v>1</v>
      </c>
      <c r="N56" s="26">
        <v>0.54493383259310224</v>
      </c>
      <c r="O56" s="26">
        <v>1.9648579121144705E-2</v>
      </c>
      <c r="P56" s="26">
        <v>0.50974803468255203</v>
      </c>
      <c r="Q56" s="26">
        <v>1.0445593210737658E-2</v>
      </c>
      <c r="R56" s="26">
        <v>0.30923663587265227</v>
      </c>
      <c r="S56" s="26">
        <v>0.19006580559916209</v>
      </c>
      <c r="T56" s="26">
        <v>6.1096482372919592E-3</v>
      </c>
      <c r="U56" s="26">
        <v>9.427570552113575E-3</v>
      </c>
      <c r="V56" s="26">
        <v>0.45506616740689781</v>
      </c>
      <c r="X56" s="27">
        <v>105.71769400000001</v>
      </c>
      <c r="Y56" s="27">
        <v>3.5710000000000002</v>
      </c>
      <c r="Z56" s="27">
        <v>2.0886849999999999</v>
      </c>
      <c r="AA56" s="27">
        <v>74.917326999999986</v>
      </c>
      <c r="AB56" s="27">
        <v>155.57194799999999</v>
      </c>
      <c r="AD56" s="26">
        <v>0.30923663587265227</v>
      </c>
      <c r="AE56" s="26">
        <v>1.0445593210737658E-2</v>
      </c>
      <c r="AF56" s="26">
        <v>6.1096482372919592E-3</v>
      </c>
      <c r="AG56" s="26">
        <v>0.21914195527242036</v>
      </c>
      <c r="AH56" s="26">
        <v>0.45506616740689781</v>
      </c>
    </row>
    <row r="57" spans="1:34">
      <c r="A57" s="31" t="s">
        <v>46</v>
      </c>
      <c r="B57" s="32">
        <v>333877.87199999997</v>
      </c>
      <c r="C57" s="32">
        <v>178849.62700000001</v>
      </c>
      <c r="D57" s="32">
        <v>5170.0280000000002</v>
      </c>
      <c r="E57" s="32">
        <v>169003.32800000001</v>
      </c>
      <c r="F57" s="24">
        <v>3473</v>
      </c>
      <c r="G57" s="32">
        <v>103663.41099999999</v>
      </c>
      <c r="H57" s="32">
        <v>61866.915999999997</v>
      </c>
      <c r="I57" s="32">
        <v>2026.896</v>
      </c>
      <c r="J57" s="32">
        <v>2649.375</v>
      </c>
      <c r="K57" s="32">
        <v>155028.24600000001</v>
      </c>
      <c r="L57" s="32"/>
      <c r="M57" s="26">
        <v>1</v>
      </c>
      <c r="N57" s="26">
        <v>0.53567379571653684</v>
      </c>
      <c r="O57" s="26">
        <v>1.5484787802888597E-2</v>
      </c>
      <c r="P57" s="26">
        <v>0.50618307522937611</v>
      </c>
      <c r="Q57" s="26">
        <v>1.0402007114745239E-2</v>
      </c>
      <c r="R57" s="26">
        <v>0.31048302296595442</v>
      </c>
      <c r="S57" s="26">
        <v>0.18529804215356926</v>
      </c>
      <c r="T57" s="26">
        <v>6.0707706918654378E-3</v>
      </c>
      <c r="U57" s="26">
        <v>7.9351619924066131E-3</v>
      </c>
      <c r="V57" s="26">
        <v>0.46432620727857049</v>
      </c>
      <c r="X57" s="27">
        <v>103.663411</v>
      </c>
      <c r="Y57" s="27">
        <v>3.4729999999999999</v>
      </c>
      <c r="Z57" s="27">
        <v>2.0268959999999998</v>
      </c>
      <c r="AA57" s="27">
        <v>69.686318999999997</v>
      </c>
      <c r="AB57" s="27">
        <v>155.02824600000002</v>
      </c>
      <c r="AD57" s="26">
        <v>0.31048302296595442</v>
      </c>
      <c r="AE57" s="26">
        <v>1.0402007114745239E-2</v>
      </c>
      <c r="AF57" s="26">
        <v>6.0707706918654378E-3</v>
      </c>
      <c r="AG57" s="26">
        <v>0.20871799194886448</v>
      </c>
      <c r="AH57" s="26">
        <v>0.46432620727857049</v>
      </c>
    </row>
    <row r="58" spans="1:34">
      <c r="A58" s="31" t="s">
        <v>47</v>
      </c>
      <c r="B58" s="32">
        <v>344914.897</v>
      </c>
      <c r="C58" s="32">
        <v>188411.33</v>
      </c>
      <c r="D58" s="32">
        <v>7329.9889999999996</v>
      </c>
      <c r="E58" s="32">
        <v>173698.3</v>
      </c>
      <c r="F58" s="24">
        <v>3463</v>
      </c>
      <c r="G58" s="32">
        <v>108722.501</v>
      </c>
      <c r="H58" s="32">
        <v>61512.798999999999</v>
      </c>
      <c r="I58" s="32">
        <v>4194.0320000000002</v>
      </c>
      <c r="J58" s="32">
        <v>3189.009</v>
      </c>
      <c r="K58" s="32">
        <v>156503.568</v>
      </c>
      <c r="L58" s="32"/>
      <c r="M58" s="26">
        <v>1</v>
      </c>
      <c r="N58" s="26">
        <v>0.54625454463916645</v>
      </c>
      <c r="O58" s="26">
        <v>2.1251587170501365E-2</v>
      </c>
      <c r="P58" s="26">
        <v>0.50359755844352527</v>
      </c>
      <c r="Q58" s="26">
        <v>1.0040157818988028E-2</v>
      </c>
      <c r="R58" s="26">
        <v>0.3152154399408269</v>
      </c>
      <c r="S58" s="26">
        <v>0.17834196068371033</v>
      </c>
      <c r="T58" s="26">
        <v>1.2159613969935314E-2</v>
      </c>
      <c r="U58" s="26">
        <v>9.2457850552045018E-3</v>
      </c>
      <c r="V58" s="26">
        <v>0.45374545826009943</v>
      </c>
      <c r="X58" s="27">
        <v>108.72250100000001</v>
      </c>
      <c r="Y58" s="27">
        <v>3.4630000000000001</v>
      </c>
      <c r="Z58" s="27">
        <v>4.194032</v>
      </c>
      <c r="AA58" s="27">
        <v>72.031797000000012</v>
      </c>
      <c r="AB58" s="27">
        <v>156.503568</v>
      </c>
      <c r="AD58" s="26">
        <v>0.3152154399408269</v>
      </c>
      <c r="AE58" s="26">
        <v>1.0040157818988028E-2</v>
      </c>
      <c r="AF58" s="26">
        <v>1.2159613969935314E-2</v>
      </c>
      <c r="AG58" s="26">
        <v>0.2088393329094162</v>
      </c>
      <c r="AH58" s="26">
        <v>0.45374545826009943</v>
      </c>
    </row>
    <row r="59" spans="1:34">
      <c r="A59" s="31" t="s">
        <v>48</v>
      </c>
      <c r="B59" s="32">
        <v>354121.39799999999</v>
      </c>
      <c r="C59" s="32">
        <v>187278.17</v>
      </c>
      <c r="D59" s="32">
        <v>7449.857</v>
      </c>
      <c r="E59" s="32">
        <v>171044.967</v>
      </c>
      <c r="F59" s="24">
        <v>3752</v>
      </c>
      <c r="G59" s="32">
        <v>107660.966</v>
      </c>
      <c r="H59" s="32">
        <v>59632</v>
      </c>
      <c r="I59" s="32">
        <v>5244.4070000000002</v>
      </c>
      <c r="J59" s="32">
        <v>3538.9389999999999</v>
      </c>
      <c r="K59" s="32">
        <v>166843.22899999999</v>
      </c>
      <c r="L59" s="32"/>
      <c r="M59" s="26">
        <v>1</v>
      </c>
      <c r="N59" s="26">
        <v>0.52885301780040983</v>
      </c>
      <c r="O59" s="26">
        <v>2.1037579321879895E-2</v>
      </c>
      <c r="P59" s="26">
        <v>0.48301223243222374</v>
      </c>
      <c r="Q59" s="26">
        <v>1.059523660866153E-2</v>
      </c>
      <c r="R59" s="26">
        <v>0.30402276340273571</v>
      </c>
      <c r="S59" s="26">
        <v>0.16839422959693615</v>
      </c>
      <c r="T59" s="26">
        <v>1.4809630340384006E-2</v>
      </c>
      <c r="U59" s="26">
        <v>9.9935757059221829E-3</v>
      </c>
      <c r="V59" s="26">
        <v>0.47114698502348057</v>
      </c>
      <c r="X59" s="27">
        <v>107.660966</v>
      </c>
      <c r="Y59" s="27">
        <v>3.7519999999999998</v>
      </c>
      <c r="Z59" s="27">
        <v>5.2444069999999998</v>
      </c>
      <c r="AA59" s="27">
        <v>70.620795999999999</v>
      </c>
      <c r="AB59" s="27">
        <v>166.84322899999998</v>
      </c>
      <c r="AD59" s="26">
        <v>0.30402276340273571</v>
      </c>
      <c r="AE59" s="26">
        <v>1.059523660866153E-2</v>
      </c>
      <c r="AF59" s="26">
        <v>1.4809630340384006E-2</v>
      </c>
      <c r="AG59" s="26">
        <v>0.19942538462473822</v>
      </c>
      <c r="AH59" s="26">
        <v>0.47114698502348057</v>
      </c>
    </row>
    <row r="60" spans="1:34">
      <c r="A60" s="31" t="s">
        <v>49</v>
      </c>
      <c r="B60" s="32">
        <v>360450.87699999998</v>
      </c>
      <c r="C60" s="32">
        <v>190631.421</v>
      </c>
      <c r="D60" s="32">
        <v>6471.0730000000003</v>
      </c>
      <c r="E60" s="32">
        <v>174148.899</v>
      </c>
      <c r="F60" s="24">
        <v>4402</v>
      </c>
      <c r="G60" s="32">
        <v>109806.33500000001</v>
      </c>
      <c r="H60" s="32">
        <v>59940.563999999998</v>
      </c>
      <c r="I60" s="32">
        <v>7381.6279999999997</v>
      </c>
      <c r="J60" s="32">
        <v>2629.8209999999999</v>
      </c>
      <c r="K60" s="32">
        <v>169819.45600000001</v>
      </c>
      <c r="L60" s="32"/>
      <c r="M60" s="26">
        <v>1</v>
      </c>
      <c r="N60" s="26">
        <v>0.5288693499280902</v>
      </c>
      <c r="O60" s="26">
        <v>1.7952718145280031E-2</v>
      </c>
      <c r="P60" s="26">
        <v>0.48314183738273997</v>
      </c>
      <c r="Q60" s="26">
        <v>1.2212482423783921E-2</v>
      </c>
      <c r="R60" s="26">
        <v>0.30463606001990673</v>
      </c>
      <c r="S60" s="26">
        <v>0.16629329493904935</v>
      </c>
      <c r="T60" s="26">
        <v>2.0478873741233816E-2</v>
      </c>
      <c r="U60" s="26">
        <v>7.2959206588364056E-3</v>
      </c>
      <c r="V60" s="26">
        <v>0.47113065007190985</v>
      </c>
      <c r="X60" s="27">
        <v>109.806335</v>
      </c>
      <c r="Y60" s="27">
        <v>4.4020000000000001</v>
      </c>
      <c r="Z60" s="27">
        <v>7.3816280000000001</v>
      </c>
      <c r="AA60" s="27">
        <v>69.041458000000006</v>
      </c>
      <c r="AB60" s="27">
        <v>169.819456</v>
      </c>
      <c r="AD60" s="26">
        <v>0.30463606001990673</v>
      </c>
      <c r="AE60" s="26">
        <v>1.2212482423783921E-2</v>
      </c>
      <c r="AF60" s="26">
        <v>2.0478873741233816E-2</v>
      </c>
      <c r="AG60" s="26">
        <v>0.19154193374316578</v>
      </c>
      <c r="AH60" s="26">
        <v>0.47113065007190985</v>
      </c>
    </row>
    <row r="61" spans="1:34">
      <c r="A61" s="31" t="s">
        <v>50</v>
      </c>
      <c r="B61" s="32">
        <v>358313.30699999997</v>
      </c>
      <c r="C61" s="32">
        <v>195021.43699999998</v>
      </c>
      <c r="D61" s="32">
        <v>6194.1220000000003</v>
      </c>
      <c r="E61" s="32">
        <v>177969.71599999999</v>
      </c>
      <c r="F61" s="24">
        <v>5148</v>
      </c>
      <c r="G61" s="32">
        <v>115126.783</v>
      </c>
      <c r="H61" s="32">
        <v>57694.932000000001</v>
      </c>
      <c r="I61" s="32">
        <v>7936.5439999999999</v>
      </c>
      <c r="J61" s="32">
        <v>2921.0549999999998</v>
      </c>
      <c r="K61" s="32">
        <v>163291.87</v>
      </c>
      <c r="L61" s="32"/>
      <c r="M61" s="26">
        <v>1</v>
      </c>
      <c r="N61" s="26">
        <v>0.54427628890712676</v>
      </c>
      <c r="O61" s="26">
        <v>1.7286887980412072E-2</v>
      </c>
      <c r="P61" s="26">
        <v>0.49668743114807062</v>
      </c>
      <c r="Q61" s="26">
        <v>1.4367314580365279E-2</v>
      </c>
      <c r="R61" s="26">
        <v>0.32130200232837014</v>
      </c>
      <c r="S61" s="26">
        <v>0.1610181114484816</v>
      </c>
      <c r="T61" s="26">
        <v>2.2149732775623654E-2</v>
      </c>
      <c r="U61" s="26">
        <v>8.152237003020377E-3</v>
      </c>
      <c r="V61" s="26">
        <v>0.4557237110928733</v>
      </c>
      <c r="X61" s="27">
        <v>115.12678299999999</v>
      </c>
      <c r="Y61" s="27">
        <v>5.1479999999999997</v>
      </c>
      <c r="Z61" s="27">
        <v>7.9365439999999996</v>
      </c>
      <c r="AA61" s="27">
        <v>66.810108999999997</v>
      </c>
      <c r="AB61" s="27">
        <v>163.29186999999999</v>
      </c>
      <c r="AD61" s="26">
        <v>0.32130200232837014</v>
      </c>
      <c r="AE61" s="26">
        <v>1.4367314580365279E-2</v>
      </c>
      <c r="AF61" s="26">
        <v>2.2149732775623654E-2</v>
      </c>
      <c r="AG61" s="26">
        <v>0.18645723643191403</v>
      </c>
      <c r="AH61" s="26">
        <v>0.4557237110928733</v>
      </c>
    </row>
    <row r="62" spans="1:34">
      <c r="A62" s="31" t="s">
        <v>51</v>
      </c>
      <c r="B62" s="32">
        <v>372145.20199999999</v>
      </c>
      <c r="C62" s="32">
        <v>201653.878</v>
      </c>
      <c r="D62" s="32">
        <v>6278.9620000000004</v>
      </c>
      <c r="E62" s="32">
        <v>183503.679</v>
      </c>
      <c r="F62" s="24">
        <v>5838</v>
      </c>
      <c r="G62" s="32">
        <v>117955.567</v>
      </c>
      <c r="H62" s="32">
        <v>59710.112000000001</v>
      </c>
      <c r="I62" s="32">
        <v>9220.3050000000003</v>
      </c>
      <c r="J62" s="32">
        <v>2650.9319999999998</v>
      </c>
      <c r="K62" s="32">
        <v>170491.32500000001</v>
      </c>
      <c r="L62" s="32"/>
      <c r="M62" s="26">
        <v>1</v>
      </c>
      <c r="N62" s="26">
        <v>0.54186881065848058</v>
      </c>
      <c r="O62" s="26">
        <v>1.6872344359823294E-2</v>
      </c>
      <c r="P62" s="26">
        <v>0.49309699013666181</v>
      </c>
      <c r="Q62" s="26">
        <v>1.5687425146488923E-2</v>
      </c>
      <c r="R62" s="26">
        <v>0.31696113873315501</v>
      </c>
      <c r="S62" s="26">
        <v>0.16044842625701783</v>
      </c>
      <c r="T62" s="26">
        <v>2.4776095326361349E-2</v>
      </c>
      <c r="U62" s="26">
        <v>7.1233808356341508E-3</v>
      </c>
      <c r="V62" s="26">
        <v>0.45813119202864266</v>
      </c>
      <c r="X62" s="27">
        <v>117.955567</v>
      </c>
      <c r="Y62" s="27">
        <v>5.8380000000000001</v>
      </c>
      <c r="Z62" s="27">
        <v>9.2203049999999998</v>
      </c>
      <c r="AA62" s="27">
        <v>68.640006000000014</v>
      </c>
      <c r="AB62" s="27">
        <v>170.49132500000002</v>
      </c>
      <c r="AD62" s="26">
        <v>0.31696113873315501</v>
      </c>
      <c r="AE62" s="26">
        <v>1.5687425146488923E-2</v>
      </c>
      <c r="AF62" s="26">
        <v>2.4776095326361349E-2</v>
      </c>
      <c r="AG62" s="26">
        <v>0.18444415145247528</v>
      </c>
      <c r="AH62" s="26">
        <v>0.45813119202864266</v>
      </c>
    </row>
    <row r="63" spans="1:34">
      <c r="A63" s="31" t="s">
        <v>52</v>
      </c>
      <c r="B63" s="32">
        <v>362287.46100000001</v>
      </c>
      <c r="C63" s="32">
        <v>201221.476</v>
      </c>
      <c r="D63" s="32">
        <v>5707.7060000000001</v>
      </c>
      <c r="E63" s="32">
        <v>181648.821</v>
      </c>
      <c r="F63" s="24">
        <v>6505</v>
      </c>
      <c r="G63" s="32">
        <v>117409.13099999999</v>
      </c>
      <c r="H63" s="32">
        <v>57734.69</v>
      </c>
      <c r="I63" s="32">
        <v>11492.888999999999</v>
      </c>
      <c r="J63" s="32">
        <v>2372.06</v>
      </c>
      <c r="K63" s="32">
        <v>161065.98499999999</v>
      </c>
      <c r="L63" s="32"/>
      <c r="M63" s="26">
        <v>1</v>
      </c>
      <c r="N63" s="26">
        <v>0.55541937732148006</v>
      </c>
      <c r="O63" s="26">
        <v>1.5754633031585932E-2</v>
      </c>
      <c r="P63" s="26">
        <v>0.50139417052581903</v>
      </c>
      <c r="Q63" s="26">
        <v>1.7955355070928054E-2</v>
      </c>
      <c r="R63" s="26">
        <v>0.32407726912745677</v>
      </c>
      <c r="S63" s="26">
        <v>0.15936154632743418</v>
      </c>
      <c r="T63" s="26">
        <v>3.1723121104652308E-2</v>
      </c>
      <c r="U63" s="26">
        <v>6.5474526594228441E-3</v>
      </c>
      <c r="V63" s="26">
        <v>0.44458062267851989</v>
      </c>
      <c r="X63" s="27">
        <v>117.40913099999999</v>
      </c>
      <c r="Y63" s="27">
        <v>6.5049999999999999</v>
      </c>
      <c r="Z63" s="27">
        <v>11.492889</v>
      </c>
      <c r="AA63" s="27">
        <v>65.814456000000007</v>
      </c>
      <c r="AB63" s="27">
        <v>161.06598499999998</v>
      </c>
      <c r="AD63" s="26">
        <v>0.32407726912745677</v>
      </c>
      <c r="AE63" s="26">
        <v>1.7955355070928054E-2</v>
      </c>
      <c r="AF63" s="26">
        <v>3.1723121104652308E-2</v>
      </c>
      <c r="AG63" s="26">
        <v>0.18166363201844296</v>
      </c>
      <c r="AH63" s="26">
        <v>0.44458062267851989</v>
      </c>
    </row>
    <row r="64" spans="1:34">
      <c r="A64" s="31" t="s">
        <v>53</v>
      </c>
      <c r="B64" s="32">
        <v>358369.011</v>
      </c>
      <c r="C64" s="32">
        <v>200567.38299999997</v>
      </c>
      <c r="D64" s="32">
        <v>5912.5439999999999</v>
      </c>
      <c r="E64" s="32">
        <v>180402.62</v>
      </c>
      <c r="F64" s="24">
        <v>7164</v>
      </c>
      <c r="G64" s="32">
        <v>115761.473</v>
      </c>
      <c r="H64" s="32">
        <v>57477.146999999997</v>
      </c>
      <c r="I64" s="32">
        <v>11770.916999999999</v>
      </c>
      <c r="J64" s="32">
        <v>2481.3020000000001</v>
      </c>
      <c r="K64" s="32">
        <v>157801.628</v>
      </c>
      <c r="L64" s="32"/>
      <c r="M64" s="26">
        <v>1</v>
      </c>
      <c r="N64" s="26">
        <v>0.55966720571160089</v>
      </c>
      <c r="O64" s="26">
        <v>1.6498480109933388E-2</v>
      </c>
      <c r="P64" s="26">
        <v>0.50339905087384917</v>
      </c>
      <c r="Q64" s="26">
        <v>1.9990567767032737E-2</v>
      </c>
      <c r="R64" s="26">
        <v>0.32302311150447099</v>
      </c>
      <c r="S64" s="26">
        <v>0.16038537160234537</v>
      </c>
      <c r="T64" s="26">
        <v>3.2845800386462544E-2</v>
      </c>
      <c r="U64" s="26">
        <v>6.9238743413559279E-3</v>
      </c>
      <c r="V64" s="26">
        <v>0.440332794288399</v>
      </c>
      <c r="X64" s="27">
        <v>115.761473</v>
      </c>
      <c r="Y64" s="27">
        <v>7.1639999999999997</v>
      </c>
      <c r="Z64" s="27">
        <v>11.770916999999999</v>
      </c>
      <c r="AA64" s="27">
        <v>65.870992999999999</v>
      </c>
      <c r="AB64" s="27">
        <v>157.80162799999999</v>
      </c>
      <c r="AD64" s="26">
        <v>0.32302311150447099</v>
      </c>
      <c r="AE64" s="26">
        <v>1.9990567767032737E-2</v>
      </c>
      <c r="AF64" s="26">
        <v>3.2845800386462544E-2</v>
      </c>
      <c r="AG64" s="26">
        <v>0.18380772605363468</v>
      </c>
      <c r="AH64" s="26">
        <v>0.440332794288399</v>
      </c>
    </row>
    <row r="65" spans="1:34">
      <c r="A65" s="31" t="s">
        <v>54</v>
      </c>
      <c r="B65" s="32">
        <v>370405.84399999998</v>
      </c>
      <c r="C65" s="32">
        <v>199417.31400000001</v>
      </c>
      <c r="D65" s="32">
        <v>7250.4120000000003</v>
      </c>
      <c r="E65" s="32">
        <v>173429.103</v>
      </c>
      <c r="F65" s="24">
        <v>7999</v>
      </c>
      <c r="G65" s="32">
        <v>109273.03599999999</v>
      </c>
      <c r="H65" s="32">
        <v>56157.067999999999</v>
      </c>
      <c r="I65" s="32">
        <v>16121.724</v>
      </c>
      <c r="J65" s="32">
        <v>2616.0749999999998</v>
      </c>
      <c r="K65" s="32">
        <v>170988.53</v>
      </c>
      <c r="L65" s="32"/>
      <c r="M65" s="26">
        <v>1</v>
      </c>
      <c r="N65" s="26">
        <v>0.53837518287103492</v>
      </c>
      <c r="O65" s="26">
        <v>1.9574237603011472E-2</v>
      </c>
      <c r="P65" s="26">
        <v>0.46821373315049536</v>
      </c>
      <c r="Q65" s="26">
        <v>2.1595231634628315E-2</v>
      </c>
      <c r="R65" s="26">
        <v>0.29500894159758451</v>
      </c>
      <c r="S65" s="26">
        <v>0.15160956261802391</v>
      </c>
      <c r="T65" s="26">
        <v>4.3524486076952938E-2</v>
      </c>
      <c r="U65" s="26">
        <v>7.062726040575105E-3</v>
      </c>
      <c r="V65" s="26">
        <v>0.46162481712896519</v>
      </c>
      <c r="X65" s="27">
        <v>109.27303599999999</v>
      </c>
      <c r="Y65" s="27">
        <v>7.9989999999999997</v>
      </c>
      <c r="Z65" s="27">
        <v>16.121724</v>
      </c>
      <c r="AA65" s="27">
        <v>66.023554999999988</v>
      </c>
      <c r="AB65" s="27">
        <v>170.98853</v>
      </c>
      <c r="AD65" s="26">
        <v>0.29500894159758451</v>
      </c>
      <c r="AE65" s="26">
        <v>2.1595231634628315E-2</v>
      </c>
      <c r="AF65" s="26">
        <v>4.3524486076952938E-2</v>
      </c>
      <c r="AG65" s="26">
        <v>0.1782465262616105</v>
      </c>
      <c r="AH65" s="26">
        <v>0.46162481712896519</v>
      </c>
    </row>
    <row r="66" spans="1:34">
      <c r="A66" s="31" t="s">
        <v>55</v>
      </c>
      <c r="B66" s="32">
        <v>368065.886</v>
      </c>
      <c r="C66" s="32">
        <v>197318.59999999998</v>
      </c>
      <c r="D66" s="32">
        <v>6304.0820000000003</v>
      </c>
      <c r="E66" s="32">
        <v>171301.32199999999</v>
      </c>
      <c r="F66" s="24">
        <v>8579</v>
      </c>
      <c r="G66" s="32">
        <v>107428.583</v>
      </c>
      <c r="H66" s="32">
        <v>55293.74</v>
      </c>
      <c r="I66" s="32">
        <v>17341.169999999998</v>
      </c>
      <c r="J66" s="32">
        <v>2372.0259999999998</v>
      </c>
      <c r="K66" s="32">
        <v>170747.28599999999</v>
      </c>
      <c r="L66" s="32"/>
      <c r="M66" s="26">
        <v>1</v>
      </c>
      <c r="N66" s="26">
        <v>0.53609586627107297</v>
      </c>
      <c r="O66" s="26">
        <v>1.7127591118292339E-2</v>
      </c>
      <c r="P66" s="26">
        <v>0.4654093968382606</v>
      </c>
      <c r="Q66" s="26">
        <v>2.3308326922750998E-2</v>
      </c>
      <c r="R66" s="26">
        <v>0.29187324086861993</v>
      </c>
      <c r="S66" s="26">
        <v>0.15022783176379459</v>
      </c>
      <c r="T66" s="26">
        <v>4.7114309311458435E-2</v>
      </c>
      <c r="U66" s="26">
        <v>6.4445690030615873E-3</v>
      </c>
      <c r="V66" s="26">
        <v>0.46390413372892697</v>
      </c>
      <c r="X66" s="27">
        <v>107.428583</v>
      </c>
      <c r="Y66" s="27">
        <v>8.5790000000000006</v>
      </c>
      <c r="Z66" s="27">
        <v>17.341169999999998</v>
      </c>
      <c r="AA66" s="27">
        <v>63.969847999999999</v>
      </c>
      <c r="AB66" s="27">
        <v>170.747286</v>
      </c>
      <c r="AD66" s="26">
        <v>0.29187324086861993</v>
      </c>
      <c r="AE66" s="26">
        <v>2.3308326922750998E-2</v>
      </c>
      <c r="AF66" s="26">
        <v>4.7114309311458435E-2</v>
      </c>
      <c r="AG66" s="26">
        <v>0.17379999188514852</v>
      </c>
      <c r="AH66" s="26">
        <v>0.46390413372892697</v>
      </c>
    </row>
    <row r="67" spans="1:34">
      <c r="A67" s="31" t="s">
        <v>56</v>
      </c>
      <c r="B67" s="32">
        <v>368400.63299999997</v>
      </c>
      <c r="C67" s="32">
        <v>193293.57400000002</v>
      </c>
      <c r="D67" s="32">
        <v>6022.1350000000002</v>
      </c>
      <c r="E67" s="32">
        <v>165565.424</v>
      </c>
      <c r="F67" s="24">
        <v>8911</v>
      </c>
      <c r="G67" s="32">
        <v>102133.845</v>
      </c>
      <c r="H67" s="32">
        <v>54520.578000000001</v>
      </c>
      <c r="I67" s="32">
        <v>19311.094000000001</v>
      </c>
      <c r="J67" s="32">
        <v>2394.9209999999998</v>
      </c>
      <c r="K67" s="32">
        <v>175107.06</v>
      </c>
      <c r="L67" s="32"/>
      <c r="M67" s="26">
        <v>1</v>
      </c>
      <c r="N67" s="26">
        <v>0.5246830669805066</v>
      </c>
      <c r="O67" s="26">
        <v>1.6346701011233065E-2</v>
      </c>
      <c r="P67" s="26">
        <v>0.44941677393914797</v>
      </c>
      <c r="Q67" s="26">
        <v>2.4188340631868567E-2</v>
      </c>
      <c r="R67" s="26">
        <v>0.27723580214369503</v>
      </c>
      <c r="S67" s="26">
        <v>0.14799262844914821</v>
      </c>
      <c r="T67" s="26">
        <v>5.2418731864665398E-2</v>
      </c>
      <c r="U67" s="26">
        <v>6.5008601654601393E-3</v>
      </c>
      <c r="V67" s="26">
        <v>0.47531693573392969</v>
      </c>
      <c r="X67" s="27">
        <v>102.13384500000001</v>
      </c>
      <c r="Y67" s="27">
        <v>8.9109999999999996</v>
      </c>
      <c r="Z67" s="27">
        <v>19.311094000000001</v>
      </c>
      <c r="AA67" s="27">
        <v>62.937634000000003</v>
      </c>
      <c r="AB67" s="27">
        <v>175.10705999999999</v>
      </c>
      <c r="AD67" s="26">
        <v>0.27723580214369503</v>
      </c>
      <c r="AE67" s="26">
        <v>2.4188340631868567E-2</v>
      </c>
      <c r="AF67" s="26">
        <v>5.2418731864665398E-2</v>
      </c>
      <c r="AG67" s="26">
        <v>0.17084018962584141</v>
      </c>
      <c r="AH67" s="26">
        <v>0.47531693573392969</v>
      </c>
    </row>
    <row r="68" spans="1:34">
      <c r="A68" s="31" t="s">
        <v>57</v>
      </c>
      <c r="B68" s="32">
        <v>373562.04800000001</v>
      </c>
      <c r="C68" s="32">
        <v>190797.114</v>
      </c>
      <c r="D68" s="32">
        <v>6124.3360000000002</v>
      </c>
      <c r="E68" s="32">
        <v>160806.81599999999</v>
      </c>
      <c r="F68" s="24">
        <v>8944</v>
      </c>
      <c r="G68" s="32">
        <v>97014.426999999996</v>
      </c>
      <c r="H68" s="32">
        <v>54848.389000000003</v>
      </c>
      <c r="I68" s="32">
        <v>21434.748</v>
      </c>
      <c r="J68" s="32">
        <v>2431.2139999999999</v>
      </c>
      <c r="K68" s="32">
        <v>182764.93400000001</v>
      </c>
      <c r="L68" s="32"/>
      <c r="M68" s="26">
        <v>1</v>
      </c>
      <c r="N68" s="26">
        <v>0.51075079768274534</v>
      </c>
      <c r="O68" s="26">
        <v>1.6394427733729525E-2</v>
      </c>
      <c r="P68" s="26">
        <v>0.4304688253556207</v>
      </c>
      <c r="Q68" s="26">
        <v>2.3942475012879251E-2</v>
      </c>
      <c r="R68" s="26">
        <v>0.25970097208590098</v>
      </c>
      <c r="S68" s="26">
        <v>0.14682537825684047</v>
      </c>
      <c r="T68" s="26">
        <v>5.7379351341386796E-2</v>
      </c>
      <c r="U68" s="26">
        <v>6.5081932520082977E-3</v>
      </c>
      <c r="V68" s="26">
        <v>0.48924920231725466</v>
      </c>
      <c r="X68" s="27">
        <v>97.014426999999998</v>
      </c>
      <c r="Y68" s="27">
        <v>8.9440000000000008</v>
      </c>
      <c r="Z68" s="27">
        <v>21.434747999999999</v>
      </c>
      <c r="AA68" s="27">
        <v>63.403939000000008</v>
      </c>
      <c r="AB68" s="27">
        <v>182.76493400000001</v>
      </c>
      <c r="AD68" s="26">
        <v>0.25970097208590098</v>
      </c>
      <c r="AE68" s="26">
        <v>2.3942475012879251E-2</v>
      </c>
      <c r="AF68" s="26">
        <v>5.7379351341386796E-2</v>
      </c>
      <c r="AG68" s="26">
        <v>0.16972799924257831</v>
      </c>
      <c r="AH68" s="26">
        <v>0.48924920231725466</v>
      </c>
    </row>
    <row r="69" spans="1:34">
      <c r="A69" s="31" t="s">
        <v>58</v>
      </c>
      <c r="B69" s="32">
        <v>372758.234</v>
      </c>
      <c r="C69" s="32">
        <v>189044.19099999999</v>
      </c>
      <c r="D69" s="32">
        <v>8391.9380000000001</v>
      </c>
      <c r="E69" s="32">
        <v>156539.64799999999</v>
      </c>
      <c r="F69" s="24">
        <v>9365</v>
      </c>
      <c r="G69" s="32">
        <v>92965.918999999994</v>
      </c>
      <c r="H69" s="32">
        <v>54208.728000000003</v>
      </c>
      <c r="I69" s="32">
        <v>21540.396000000001</v>
      </c>
      <c r="J69" s="32">
        <v>2572.2089999999998</v>
      </c>
      <c r="K69" s="32">
        <v>183714.04300000001</v>
      </c>
      <c r="L69" s="32"/>
      <c r="M69" s="26">
        <v>1</v>
      </c>
      <c r="N69" s="26">
        <v>0.5071496046415972</v>
      </c>
      <c r="O69" s="26">
        <v>2.2513085519124978E-2</v>
      </c>
      <c r="P69" s="26">
        <v>0.41994953758687459</v>
      </c>
      <c r="Q69" s="26">
        <v>2.5123522824716464E-2</v>
      </c>
      <c r="R69" s="26">
        <v>0.2494000414220226</v>
      </c>
      <c r="S69" s="26">
        <v>0.14542597065743154</v>
      </c>
      <c r="T69" s="26">
        <v>5.778650619961892E-2</v>
      </c>
      <c r="U69" s="26">
        <v>6.9004753359787618E-3</v>
      </c>
      <c r="V69" s="26">
        <v>0.49285039535840275</v>
      </c>
      <c r="X69" s="27">
        <v>92.965919</v>
      </c>
      <c r="Y69" s="27">
        <v>9.3650000000000002</v>
      </c>
      <c r="Z69" s="27">
        <v>21.540396000000001</v>
      </c>
      <c r="AA69" s="27">
        <v>65.172875000000005</v>
      </c>
      <c r="AB69" s="27">
        <v>183.714043</v>
      </c>
      <c r="AD69" s="26">
        <v>0.2494000414220226</v>
      </c>
      <c r="AE69" s="26">
        <v>2.5123522824716464E-2</v>
      </c>
      <c r="AF69" s="26">
        <v>5.778650619961892E-2</v>
      </c>
      <c r="AG69" s="26">
        <v>0.17483953151253528</v>
      </c>
      <c r="AH69" s="26">
        <v>0.49285039535840275</v>
      </c>
    </row>
    <row r="70" spans="1:34">
      <c r="A70" s="31" t="s">
        <v>59</v>
      </c>
      <c r="B70" s="32">
        <v>389812.35100000002</v>
      </c>
      <c r="C70" s="32">
        <v>195763.902</v>
      </c>
      <c r="D70" s="32">
        <v>8173.0330000000004</v>
      </c>
      <c r="E70" s="32">
        <v>159935.57699999999</v>
      </c>
      <c r="F70" s="24">
        <v>10131</v>
      </c>
      <c r="G70" s="32">
        <v>94248.092999999993</v>
      </c>
      <c r="H70" s="32">
        <v>55556.483999999997</v>
      </c>
      <c r="I70" s="32">
        <v>24993.554</v>
      </c>
      <c r="J70" s="32">
        <v>2661.7379999999998</v>
      </c>
      <c r="K70" s="32">
        <v>194048.45</v>
      </c>
      <c r="L70" s="32"/>
      <c r="M70" s="26">
        <v>1</v>
      </c>
      <c r="N70" s="26">
        <v>0.5022003574227436</v>
      </c>
      <c r="O70" s="26">
        <v>2.0966582970071156E-2</v>
      </c>
      <c r="P70" s="26">
        <v>0.4102886339791732</v>
      </c>
      <c r="Q70" s="26">
        <v>2.598942792348824E-2</v>
      </c>
      <c r="R70" s="26">
        <v>0.24177810877008354</v>
      </c>
      <c r="S70" s="26">
        <v>0.14252109728560139</v>
      </c>
      <c r="T70" s="26">
        <v>6.4116885819248959E-2</v>
      </c>
      <c r="U70" s="26">
        <v>6.8282546542502952E-3</v>
      </c>
      <c r="V70" s="26">
        <v>0.49779964514259323</v>
      </c>
      <c r="X70" s="27">
        <v>94.248092999999997</v>
      </c>
      <c r="Y70" s="27">
        <v>10.131</v>
      </c>
      <c r="Z70" s="27">
        <v>24.993554</v>
      </c>
      <c r="AA70" s="27">
        <v>66.391255000000001</v>
      </c>
      <c r="AB70" s="27">
        <v>194.04845</v>
      </c>
      <c r="AD70" s="26">
        <v>0.24177810877008354</v>
      </c>
      <c r="AE70" s="26">
        <v>2.598942792348824E-2</v>
      </c>
      <c r="AF70" s="26">
        <v>6.4116885819248959E-2</v>
      </c>
      <c r="AG70" s="26">
        <v>0.17031593490992283</v>
      </c>
      <c r="AH70" s="26">
        <v>0.49779964514259323</v>
      </c>
    </row>
    <row r="71" spans="1:34">
      <c r="A71" s="31" t="s">
        <v>60</v>
      </c>
      <c r="B71" s="32">
        <v>383592.52</v>
      </c>
      <c r="C71" s="32">
        <v>197604.81</v>
      </c>
      <c r="D71" s="32">
        <v>9165.8389999999999</v>
      </c>
      <c r="E71" s="32">
        <v>160107.61199999999</v>
      </c>
      <c r="F71" s="24">
        <v>11444</v>
      </c>
      <c r="G71" s="32">
        <v>92181.351999999999</v>
      </c>
      <c r="H71" s="32">
        <v>56482.26</v>
      </c>
      <c r="I71" s="32">
        <v>25417.234</v>
      </c>
      <c r="J71" s="32">
        <v>2914.125</v>
      </c>
      <c r="K71" s="32">
        <v>185987.71</v>
      </c>
      <c r="L71" s="32"/>
      <c r="M71" s="26">
        <v>1</v>
      </c>
      <c r="N71" s="26">
        <v>0.51514250069318346</v>
      </c>
      <c r="O71" s="26">
        <v>2.3894728187087693E-2</v>
      </c>
      <c r="P71" s="26">
        <v>0.41738981771594502</v>
      </c>
      <c r="Q71" s="26">
        <v>2.9833741283589156E-2</v>
      </c>
      <c r="R71" s="26">
        <v>0.24031060876786647</v>
      </c>
      <c r="S71" s="26">
        <v>0.1472454676644894</v>
      </c>
      <c r="T71" s="26">
        <v>6.6261026153481825E-2</v>
      </c>
      <c r="U71" s="26">
        <v>7.5969286366689313E-3</v>
      </c>
      <c r="V71" s="26">
        <v>0.48485749930681649</v>
      </c>
      <c r="X71" s="27">
        <v>92.181352000000004</v>
      </c>
      <c r="Y71" s="27">
        <v>11.444000000000001</v>
      </c>
      <c r="Z71" s="27">
        <v>25.417234000000001</v>
      </c>
      <c r="AA71" s="27">
        <v>68.562224000000001</v>
      </c>
      <c r="AB71" s="27">
        <v>185.98770999999999</v>
      </c>
      <c r="AD71" s="26">
        <v>0.24031060876786647</v>
      </c>
      <c r="AE71" s="26">
        <v>2.9833741283589156E-2</v>
      </c>
      <c r="AF71" s="26">
        <v>6.6261026153481825E-2</v>
      </c>
      <c r="AG71" s="26">
        <v>0.17873712448824602</v>
      </c>
      <c r="AH71" s="26">
        <v>0.48485749930681649</v>
      </c>
    </row>
    <row r="72" spans="1:34">
      <c r="A72" s="31" t="s">
        <v>61</v>
      </c>
      <c r="B72" s="32">
        <v>382463.51799999998</v>
      </c>
      <c r="C72" s="32">
        <v>194942.89</v>
      </c>
      <c r="D72" s="32">
        <v>9949.9449999999997</v>
      </c>
      <c r="E72" s="32">
        <v>156874.46100000001</v>
      </c>
      <c r="F72" s="24">
        <v>10246</v>
      </c>
      <c r="G72" s="32">
        <v>91362.388999999996</v>
      </c>
      <c r="H72" s="32">
        <v>55266.072</v>
      </c>
      <c r="I72" s="32">
        <v>25024.682000000001</v>
      </c>
      <c r="J72" s="32">
        <v>3093.8020000000001</v>
      </c>
      <c r="K72" s="32">
        <v>187520.628</v>
      </c>
      <c r="L72" s="32"/>
      <c r="M72" s="26">
        <v>1</v>
      </c>
      <c r="N72" s="26">
        <v>0.50970322874036844</v>
      </c>
      <c r="O72" s="26">
        <v>2.6015409396511383E-2</v>
      </c>
      <c r="P72" s="26">
        <v>0.41016843075736187</v>
      </c>
      <c r="Q72" s="26">
        <v>2.6789483225953072E-2</v>
      </c>
      <c r="R72" s="26">
        <v>0.23887870267406786</v>
      </c>
      <c r="S72" s="26">
        <v>0.14450024485734089</v>
      </c>
      <c r="T72" s="26">
        <v>6.5430245820203958E-2</v>
      </c>
      <c r="U72" s="26">
        <v>8.0891427662912428E-3</v>
      </c>
      <c r="V72" s="26">
        <v>0.49029677125963161</v>
      </c>
      <c r="X72" s="27">
        <v>91.362388999999993</v>
      </c>
      <c r="Y72" s="27">
        <v>10.246</v>
      </c>
      <c r="Z72" s="27">
        <v>25.024682000000002</v>
      </c>
      <c r="AA72" s="27">
        <v>68.309819000000005</v>
      </c>
      <c r="AB72" s="27">
        <v>187.52062799999999</v>
      </c>
      <c r="AD72" s="26">
        <v>0.23887870267406786</v>
      </c>
      <c r="AE72" s="26">
        <v>2.6789483225953072E-2</v>
      </c>
      <c r="AF72" s="26">
        <v>6.5430245820203958E-2</v>
      </c>
      <c r="AG72" s="26">
        <v>0.17860479702014354</v>
      </c>
      <c r="AH72" s="26">
        <v>0.49029677125963161</v>
      </c>
    </row>
    <row r="73" spans="1:34">
      <c r="A73" s="31" t="s">
        <v>62</v>
      </c>
      <c r="B73" s="32">
        <v>372182.03399999999</v>
      </c>
      <c r="C73" s="32">
        <v>185514.85299999997</v>
      </c>
      <c r="D73" s="32">
        <v>12203.415999999999</v>
      </c>
      <c r="E73" s="32">
        <v>144583.53</v>
      </c>
      <c r="F73" s="24">
        <v>9385</v>
      </c>
      <c r="G73" s="32">
        <v>79709.751000000004</v>
      </c>
      <c r="H73" s="32">
        <v>55488.78</v>
      </c>
      <c r="I73" s="32">
        <v>23607.223999999998</v>
      </c>
      <c r="J73" s="32">
        <v>5120.683</v>
      </c>
      <c r="K73" s="32">
        <v>186667.18100000001</v>
      </c>
      <c r="L73" s="32"/>
      <c r="M73" s="26">
        <v>1</v>
      </c>
      <c r="N73" s="26">
        <v>0.49845192957379553</v>
      </c>
      <c r="O73" s="26">
        <v>3.2788836873302703E-2</v>
      </c>
      <c r="P73" s="26">
        <v>0.38847530722022977</v>
      </c>
      <c r="Q73" s="26">
        <v>2.521615538271791E-2</v>
      </c>
      <c r="R73" s="26">
        <v>0.21416872314691043</v>
      </c>
      <c r="S73" s="26">
        <v>0.1490904313774587</v>
      </c>
      <c r="T73" s="26">
        <v>6.3429241186854279E-2</v>
      </c>
      <c r="U73" s="26">
        <v>1.3758544293408854E-2</v>
      </c>
      <c r="V73" s="26">
        <v>0.50154807042620442</v>
      </c>
      <c r="X73" s="27">
        <v>79.709750999999997</v>
      </c>
      <c r="Y73" s="27">
        <v>9.3849999999999998</v>
      </c>
      <c r="Z73" s="27">
        <v>23.607223999999999</v>
      </c>
      <c r="AA73" s="27">
        <v>72.812878999999995</v>
      </c>
      <c r="AB73" s="27">
        <v>186.667181</v>
      </c>
      <c r="AD73" s="26">
        <v>0.21416872314691043</v>
      </c>
      <c r="AE73" s="26">
        <v>2.521615538271791E-2</v>
      </c>
      <c r="AF73" s="26">
        <v>6.3429241186854279E-2</v>
      </c>
      <c r="AG73" s="26">
        <v>0.19563781254417026</v>
      </c>
      <c r="AH73" s="26">
        <v>0.50154807042620442</v>
      </c>
    </row>
    <row r="74" spans="1:34">
      <c r="A74" s="31" t="s">
        <v>63</v>
      </c>
      <c r="B74" s="32">
        <v>364500.87</v>
      </c>
      <c r="C74" s="32">
        <v>180510.51900000003</v>
      </c>
      <c r="D74" s="32">
        <v>12876.222</v>
      </c>
      <c r="E74" s="32">
        <v>139403.10200000001</v>
      </c>
      <c r="F74" s="24">
        <v>9241</v>
      </c>
      <c r="G74" s="32">
        <v>74083.933999999994</v>
      </c>
      <c r="H74" s="32">
        <v>56078.167999999998</v>
      </c>
      <c r="I74" s="32">
        <v>23210.738000000001</v>
      </c>
      <c r="J74" s="32">
        <v>5020.4570000000003</v>
      </c>
      <c r="K74" s="32">
        <v>183990.35200000001</v>
      </c>
      <c r="L74" s="32"/>
      <c r="M74" s="26">
        <v>1</v>
      </c>
      <c r="N74" s="26">
        <v>0.49522657929458447</v>
      </c>
      <c r="O74" s="26">
        <v>3.5325627617843545E-2</v>
      </c>
      <c r="P74" s="26">
        <v>0.38244929840633857</v>
      </c>
      <c r="Q74" s="26">
        <v>2.5352477210822569E-2</v>
      </c>
      <c r="R74" s="26">
        <v>0.20324761913462647</v>
      </c>
      <c r="S74" s="26">
        <v>0.15384920206088945</v>
      </c>
      <c r="T74" s="26">
        <v>6.3678141563832211E-2</v>
      </c>
      <c r="U74" s="26">
        <v>1.377351170657014E-2</v>
      </c>
      <c r="V74" s="26">
        <v>0.50477342344889331</v>
      </c>
      <c r="X74" s="27">
        <v>74.083933999999999</v>
      </c>
      <c r="Y74" s="27">
        <v>9.2409999999999997</v>
      </c>
      <c r="Z74" s="27">
        <v>23.210738000000003</v>
      </c>
      <c r="AA74" s="27">
        <v>73.974846999999997</v>
      </c>
      <c r="AB74" s="27">
        <v>183.990352</v>
      </c>
      <c r="AD74" s="26">
        <v>0.20324761913462647</v>
      </c>
      <c r="AE74" s="26">
        <v>2.5352477210822569E-2</v>
      </c>
      <c r="AF74" s="26">
        <v>6.3678141563832211E-2</v>
      </c>
      <c r="AG74" s="26">
        <v>0.20294834138530315</v>
      </c>
      <c r="AH74" s="26">
        <v>0.50477342344889331</v>
      </c>
    </row>
    <row r="75" spans="1:34">
      <c r="A75" s="31" t="s">
        <v>64</v>
      </c>
      <c r="B75" s="32">
        <v>372640.97200000001</v>
      </c>
      <c r="C75" s="32">
        <v>184123.99700000003</v>
      </c>
      <c r="D75" s="32">
        <v>13082.977000000001</v>
      </c>
      <c r="E75" s="32">
        <v>141665.864</v>
      </c>
      <c r="F75" s="24">
        <v>9326</v>
      </c>
      <c r="G75" s="32">
        <v>74536.210000000006</v>
      </c>
      <c r="H75" s="32">
        <v>57803.654000000002</v>
      </c>
      <c r="I75" s="32">
        <v>24086.639999999999</v>
      </c>
      <c r="J75" s="32">
        <v>5288.5159999999996</v>
      </c>
      <c r="K75" s="32">
        <v>188516.97500000001</v>
      </c>
      <c r="L75" s="32"/>
      <c r="M75" s="26">
        <v>1</v>
      </c>
      <c r="N75" s="26">
        <v>0.49410561595465147</v>
      </c>
      <c r="O75" s="26">
        <v>3.5108799039950983E-2</v>
      </c>
      <c r="P75" s="26">
        <v>0.38016717066742728</v>
      </c>
      <c r="Q75" s="26">
        <v>2.5026770271520223E-2</v>
      </c>
      <c r="R75" s="26">
        <v>0.20002151024874421</v>
      </c>
      <c r="S75" s="26">
        <v>0.15511889014716287</v>
      </c>
      <c r="T75" s="26">
        <v>6.4637658791851793E-2</v>
      </c>
      <c r="U75" s="26">
        <v>1.4191987455421299E-2</v>
      </c>
      <c r="V75" s="26">
        <v>0.50589438404534859</v>
      </c>
      <c r="X75" s="27">
        <v>74.536210000000011</v>
      </c>
      <c r="Y75" s="27">
        <v>9.3260000000000005</v>
      </c>
      <c r="Z75" s="27">
        <v>24.086639999999999</v>
      </c>
      <c r="AA75" s="27">
        <v>76.17514700000001</v>
      </c>
      <c r="AB75" s="27">
        <v>188.516975</v>
      </c>
      <c r="AD75" s="26">
        <v>0.20002151024874421</v>
      </c>
      <c r="AE75" s="26">
        <v>2.5026770271520223E-2</v>
      </c>
      <c r="AF75" s="26">
        <v>6.4637658791851793E-2</v>
      </c>
      <c r="AG75" s="26">
        <v>0.20441967664253516</v>
      </c>
      <c r="AH75" s="26">
        <v>0.50589438404534859</v>
      </c>
    </row>
    <row r="76" spans="1:34">
      <c r="A76" s="31" t="s">
        <v>65</v>
      </c>
      <c r="B76" s="32">
        <v>364425.17599999998</v>
      </c>
      <c r="C76" s="32">
        <v>178648.845</v>
      </c>
      <c r="D76" s="32">
        <v>13635.1</v>
      </c>
      <c r="E76" s="32">
        <v>136505.114</v>
      </c>
      <c r="F76" s="24">
        <v>8533</v>
      </c>
      <c r="G76" s="32">
        <v>69169.759999999995</v>
      </c>
      <c r="H76" s="32">
        <v>58802.353999999999</v>
      </c>
      <c r="I76" s="32">
        <v>23184.06</v>
      </c>
      <c r="J76" s="32">
        <v>5324.5709999999999</v>
      </c>
      <c r="K76" s="32">
        <v>185776.33199999999</v>
      </c>
      <c r="L76" s="32"/>
      <c r="M76" s="26">
        <v>1</v>
      </c>
      <c r="N76" s="26">
        <v>0.49022091986312166</v>
      </c>
      <c r="O76" s="26">
        <v>3.7415362323924624E-2</v>
      </c>
      <c r="P76" s="26">
        <v>0.3745765193785624</v>
      </c>
      <c r="Q76" s="26">
        <v>2.3414957478129887E-2</v>
      </c>
      <c r="R76" s="26">
        <v>0.18980510830568961</v>
      </c>
      <c r="S76" s="26">
        <v>0.16135645359474288</v>
      </c>
      <c r="T76" s="26">
        <v>6.3618162319279511E-2</v>
      </c>
      <c r="U76" s="26">
        <v>1.4610875841355155E-2</v>
      </c>
      <c r="V76" s="26">
        <v>0.50977908288092588</v>
      </c>
      <c r="X76" s="27">
        <v>69.169759999999997</v>
      </c>
      <c r="Y76" s="27">
        <v>8.5329999999999995</v>
      </c>
      <c r="Z76" s="27">
        <v>23.184060000000002</v>
      </c>
      <c r="AA76" s="27">
        <v>77.762024999999994</v>
      </c>
      <c r="AB76" s="27">
        <v>185.776332</v>
      </c>
      <c r="AD76" s="26">
        <v>0.18980510830568961</v>
      </c>
      <c r="AE76" s="26">
        <v>2.3414957478129887E-2</v>
      </c>
      <c r="AF76" s="26">
        <v>6.3618162319279511E-2</v>
      </c>
      <c r="AG76" s="26">
        <v>0.21338269176002264</v>
      </c>
      <c r="AH76" s="26">
        <v>0.50977908288092588</v>
      </c>
    </row>
    <row r="77" spans="1:34">
      <c r="A77" s="31" t="s">
        <v>66</v>
      </c>
      <c r="B77" s="32">
        <v>366938.21</v>
      </c>
      <c r="C77" s="32">
        <v>178290.41700000002</v>
      </c>
      <c r="D77" s="32">
        <v>13367.393</v>
      </c>
      <c r="E77" s="32">
        <v>134463.601</v>
      </c>
      <c r="F77" s="24">
        <v>9177</v>
      </c>
      <c r="G77" s="32">
        <v>67994</v>
      </c>
      <c r="H77" s="32">
        <v>57292.601000000002</v>
      </c>
      <c r="I77" s="32">
        <v>24877.826000000001</v>
      </c>
      <c r="J77" s="32">
        <v>5581.5969999999998</v>
      </c>
      <c r="K77" s="32">
        <v>188647.79300000001</v>
      </c>
      <c r="L77" s="32"/>
      <c r="M77" s="26">
        <v>1</v>
      </c>
      <c r="N77" s="26">
        <v>0.48588675733715497</v>
      </c>
      <c r="O77" s="26">
        <v>3.6429547634191595E-2</v>
      </c>
      <c r="P77" s="26">
        <v>0.36644753077091641</v>
      </c>
      <c r="Q77" s="26">
        <v>2.5009660345811355E-2</v>
      </c>
      <c r="R77" s="26">
        <v>0.18530095298606269</v>
      </c>
      <c r="S77" s="26">
        <v>0.1561369174390424</v>
      </c>
      <c r="T77" s="26">
        <v>6.7798406712672413E-2</v>
      </c>
      <c r="U77" s="26">
        <v>1.5211272219374482E-2</v>
      </c>
      <c r="V77" s="26">
        <v>0.51411324266284508</v>
      </c>
      <c r="X77" s="27">
        <v>67.994</v>
      </c>
      <c r="Y77" s="27">
        <v>9.1769999999999996</v>
      </c>
      <c r="Z77" s="27">
        <v>24.877826000000002</v>
      </c>
      <c r="AA77" s="27">
        <v>76.241591</v>
      </c>
      <c r="AB77" s="27">
        <v>188.64779300000001</v>
      </c>
      <c r="AD77" s="26">
        <v>0.18530095298606269</v>
      </c>
      <c r="AE77" s="26">
        <v>2.5009660345811355E-2</v>
      </c>
      <c r="AF77" s="26">
        <v>6.7798406712672413E-2</v>
      </c>
      <c r="AG77" s="26">
        <v>0.20777773729260848</v>
      </c>
      <c r="AH77" s="26">
        <v>0.51411324266284508</v>
      </c>
    </row>
    <row r="78" spans="1:34">
      <c r="A78" s="31" t="s">
        <v>67</v>
      </c>
      <c r="B78" s="32">
        <v>364750.97499999998</v>
      </c>
      <c r="C78" s="32">
        <v>179560.81000000003</v>
      </c>
      <c r="D78" s="32">
        <v>13846.745999999999</v>
      </c>
      <c r="E78" s="32">
        <v>134917.215</v>
      </c>
      <c r="F78" s="24">
        <v>9174</v>
      </c>
      <c r="G78" s="32">
        <v>70399.263000000006</v>
      </c>
      <c r="H78" s="32">
        <v>55343.951999999997</v>
      </c>
      <c r="I78" s="32">
        <v>24324.705999999998</v>
      </c>
      <c r="J78" s="32">
        <v>6472.143</v>
      </c>
      <c r="K78" s="32">
        <v>185190.166</v>
      </c>
      <c r="L78" s="32"/>
      <c r="M78" s="26">
        <v>1</v>
      </c>
      <c r="N78" s="26">
        <v>0.49228328998983495</v>
      </c>
      <c r="O78" s="26">
        <v>3.7962190505453755E-2</v>
      </c>
      <c r="P78" s="26">
        <v>0.36988856575366247</v>
      </c>
      <c r="Q78" s="26">
        <v>2.5151406380750595E-2</v>
      </c>
      <c r="R78" s="26">
        <v>0.19300637373210588</v>
      </c>
      <c r="S78" s="26">
        <v>0.15173078564080603</v>
      </c>
      <c r="T78" s="26">
        <v>6.6688529071101177E-2</v>
      </c>
      <c r="U78" s="26">
        <v>1.7744004659617431E-2</v>
      </c>
      <c r="V78" s="26">
        <v>0.50771671275176167</v>
      </c>
      <c r="X78" s="27">
        <v>70.399263000000005</v>
      </c>
      <c r="Y78" s="27">
        <v>9.1739999999999995</v>
      </c>
      <c r="Z78" s="27">
        <v>24.324705999999999</v>
      </c>
      <c r="AA78" s="27">
        <v>75.662841</v>
      </c>
      <c r="AB78" s="27">
        <v>185.190166</v>
      </c>
      <c r="AD78" s="26">
        <v>0.19300637373210588</v>
      </c>
      <c r="AE78" s="26">
        <v>2.5151406380750595E-2</v>
      </c>
      <c r="AF78" s="26">
        <v>6.6688529071101177E-2</v>
      </c>
      <c r="AG78" s="26">
        <v>0.20743698080587722</v>
      </c>
      <c r="AH78" s="26">
        <v>0.50771671275176167</v>
      </c>
    </row>
    <row r="79" spans="1:34">
      <c r="A79" s="31" t="s">
        <v>68</v>
      </c>
      <c r="B79" s="32">
        <v>358769.15899999999</v>
      </c>
      <c r="C79" s="32">
        <v>180560.921</v>
      </c>
      <c r="D79" s="32">
        <v>12010.466</v>
      </c>
      <c r="E79" s="32">
        <v>134797.01800000001</v>
      </c>
      <c r="F79" s="24">
        <v>9321</v>
      </c>
      <c r="G79" s="32">
        <v>70895.61</v>
      </c>
      <c r="H79" s="32">
        <v>54580.408000000003</v>
      </c>
      <c r="I79" s="32">
        <v>26491.918000000001</v>
      </c>
      <c r="J79" s="32">
        <v>7261.5190000000002</v>
      </c>
      <c r="K79" s="32">
        <v>178208.23800000001</v>
      </c>
      <c r="L79" s="32"/>
      <c r="M79" s="26">
        <v>1</v>
      </c>
      <c r="N79" s="26">
        <v>0.50327882559158332</v>
      </c>
      <c r="O79" s="26">
        <v>3.3476863043291859E-2</v>
      </c>
      <c r="P79" s="26">
        <v>0.3757207514038296</v>
      </c>
      <c r="Q79" s="26">
        <v>2.5980494047984765E-2</v>
      </c>
      <c r="R79" s="26">
        <v>0.1976078718628097</v>
      </c>
      <c r="S79" s="26">
        <v>0.15213238549303509</v>
      </c>
      <c r="T79" s="26">
        <v>7.3841124119590235E-2</v>
      </c>
      <c r="U79" s="26">
        <v>2.0240087024871612E-2</v>
      </c>
      <c r="V79" s="26">
        <v>0.49672117440841679</v>
      </c>
      <c r="X79" s="27">
        <v>70.895610000000005</v>
      </c>
      <c r="Y79" s="27">
        <v>9.3209999999999997</v>
      </c>
      <c r="Z79" s="27">
        <v>26.491918000000002</v>
      </c>
      <c r="AA79" s="27">
        <v>73.852393000000006</v>
      </c>
      <c r="AB79" s="27">
        <v>178.20823800000002</v>
      </c>
      <c r="AD79" s="26">
        <v>0.1976078718628097</v>
      </c>
      <c r="AE79" s="26">
        <v>2.5980494047984765E-2</v>
      </c>
      <c r="AF79" s="26">
        <v>7.3841124119590235E-2</v>
      </c>
      <c r="AG79" s="26">
        <v>0.20584933556119858</v>
      </c>
      <c r="AH79" s="26">
        <v>0.49672117440841679</v>
      </c>
    </row>
    <row r="80" spans="1:34">
      <c r="A80" s="31" t="s">
        <v>69</v>
      </c>
      <c r="B80" s="32">
        <v>350231.84899999999</v>
      </c>
      <c r="C80" s="32">
        <v>183509.95700000002</v>
      </c>
      <c r="D80" s="32">
        <v>12239.757</v>
      </c>
      <c r="E80" s="32">
        <v>137770.071</v>
      </c>
      <c r="F80" s="24">
        <v>9153</v>
      </c>
      <c r="G80" s="32">
        <v>74272.091</v>
      </c>
      <c r="H80" s="32">
        <v>54344.98</v>
      </c>
      <c r="I80" s="32">
        <v>26481.745999999999</v>
      </c>
      <c r="J80" s="32">
        <v>7018.3829999999998</v>
      </c>
      <c r="K80" s="32">
        <v>166721.89300000001</v>
      </c>
      <c r="L80" s="32"/>
      <c r="M80" s="26">
        <v>1</v>
      </c>
      <c r="N80" s="26">
        <v>0.52396707359415517</v>
      </c>
      <c r="O80" s="26">
        <v>3.4947584107349418E-2</v>
      </c>
      <c r="P80" s="26">
        <v>0.39336819707678844</v>
      </c>
      <c r="Q80" s="26">
        <v>2.6134116660532492E-2</v>
      </c>
      <c r="R80" s="26">
        <v>0.21206549664762214</v>
      </c>
      <c r="S80" s="26">
        <v>0.15516858376863379</v>
      </c>
      <c r="T80" s="26">
        <v>7.5612044066272227E-2</v>
      </c>
      <c r="U80" s="26">
        <v>2.0039248343745004E-2</v>
      </c>
      <c r="V80" s="26">
        <v>0.47603292926109647</v>
      </c>
      <c r="X80" s="27">
        <v>74.272091000000003</v>
      </c>
      <c r="Y80" s="27">
        <v>9.1530000000000005</v>
      </c>
      <c r="Z80" s="27">
        <v>26.481745999999998</v>
      </c>
      <c r="AA80" s="27">
        <v>73.603120000000004</v>
      </c>
      <c r="AB80" s="27">
        <v>166.72189300000002</v>
      </c>
      <c r="AD80" s="26">
        <v>0.21206549664762214</v>
      </c>
      <c r="AE80" s="26">
        <v>2.6134116660532492E-2</v>
      </c>
      <c r="AF80" s="26">
        <v>7.5612044066272227E-2</v>
      </c>
      <c r="AG80" s="26">
        <v>0.21015541621972822</v>
      </c>
      <c r="AH80" s="26">
        <v>0.47603292926109647</v>
      </c>
    </row>
    <row r="81" spans="1:34">
      <c r="A81" s="31" t="s">
        <v>70</v>
      </c>
      <c r="B81" s="32">
        <v>346320.14399999997</v>
      </c>
      <c r="C81" s="32">
        <v>181532.37400000001</v>
      </c>
      <c r="D81" s="32">
        <v>12522.323</v>
      </c>
      <c r="E81" s="32">
        <v>132693.90700000001</v>
      </c>
      <c r="F81" s="24">
        <v>9986</v>
      </c>
      <c r="G81" s="32">
        <v>72629.721999999994</v>
      </c>
      <c r="H81" s="32">
        <v>50078.184999999998</v>
      </c>
      <c r="I81" s="32">
        <v>29427.698</v>
      </c>
      <c r="J81" s="32">
        <v>6888.4459999999999</v>
      </c>
      <c r="K81" s="32">
        <v>164787.76999999999</v>
      </c>
      <c r="L81" s="32"/>
      <c r="M81" s="26">
        <v>1</v>
      </c>
      <c r="N81" s="26">
        <v>0.52417503614805616</v>
      </c>
      <c r="O81" s="26">
        <v>3.615822878613726E-2</v>
      </c>
      <c r="P81" s="26">
        <v>0.3831538803009969</v>
      </c>
      <c r="Q81" s="26">
        <v>2.883459184516856E-2</v>
      </c>
      <c r="R81" s="26">
        <v>0.20971844479251545</v>
      </c>
      <c r="S81" s="26">
        <v>0.14460084366331288</v>
      </c>
      <c r="T81" s="26">
        <v>8.4972527615950644E-2</v>
      </c>
      <c r="U81" s="26">
        <v>1.9890399444971358E-2</v>
      </c>
      <c r="V81" s="26">
        <v>0.47582496385194389</v>
      </c>
      <c r="X81" s="27">
        <v>72.629722000000001</v>
      </c>
      <c r="Y81" s="27">
        <v>9.9860000000000007</v>
      </c>
      <c r="Z81" s="27">
        <v>29.427697999999999</v>
      </c>
      <c r="AA81" s="27">
        <v>69.488953999999993</v>
      </c>
      <c r="AB81" s="27">
        <v>164.78776999999999</v>
      </c>
      <c r="AD81" s="26">
        <v>0.20971844479251545</v>
      </c>
      <c r="AE81" s="26">
        <v>2.883459184516856E-2</v>
      </c>
      <c r="AF81" s="26">
        <v>8.4972527615950644E-2</v>
      </c>
      <c r="AG81" s="26">
        <v>0.2006494718944215</v>
      </c>
      <c r="AH81" s="26">
        <v>0.47582496385194389</v>
      </c>
    </row>
    <row r="82" spans="1:34">
      <c r="A82" s="31" t="s">
        <v>71</v>
      </c>
      <c r="B82" s="32">
        <v>350375.70600000001</v>
      </c>
      <c r="C82" s="32">
        <v>186972.878</v>
      </c>
      <c r="D82" s="32">
        <v>12445.739</v>
      </c>
      <c r="E82" s="32">
        <v>137902.88099999999</v>
      </c>
      <c r="F82" s="24">
        <v>10887</v>
      </c>
      <c r="G82" s="32">
        <v>73063.587</v>
      </c>
      <c r="H82" s="32">
        <v>53952.294000000002</v>
      </c>
      <c r="I82" s="32">
        <v>29794.45</v>
      </c>
      <c r="J82" s="32">
        <v>6829.808</v>
      </c>
      <c r="K82" s="32">
        <v>163402.82800000001</v>
      </c>
      <c r="L82" s="32"/>
      <c r="M82" s="26">
        <v>1</v>
      </c>
      <c r="N82" s="26">
        <v>0.53363539423021522</v>
      </c>
      <c r="O82" s="26">
        <v>3.5521124287081707E-2</v>
      </c>
      <c r="P82" s="26">
        <v>0.3935857385043699</v>
      </c>
      <c r="Q82" s="26">
        <v>3.1072359794260394E-2</v>
      </c>
      <c r="R82" s="26">
        <v>0.20852926087289853</v>
      </c>
      <c r="S82" s="26">
        <v>0.153984117837211</v>
      </c>
      <c r="T82" s="26">
        <v>8.5035718772122862E-2</v>
      </c>
      <c r="U82" s="26">
        <v>1.9492812666640762E-2</v>
      </c>
      <c r="V82" s="26">
        <v>0.46636460576978478</v>
      </c>
      <c r="X82" s="27">
        <v>73.063586999999998</v>
      </c>
      <c r="Y82" s="27">
        <v>10.887</v>
      </c>
      <c r="Z82" s="27">
        <v>29.794450000000001</v>
      </c>
      <c r="AA82" s="27">
        <v>73.227840999999998</v>
      </c>
      <c r="AB82" s="27">
        <v>163.402828</v>
      </c>
      <c r="AD82" s="26">
        <v>0.20852926087289853</v>
      </c>
      <c r="AE82" s="26">
        <v>3.1072359794260394E-2</v>
      </c>
      <c r="AF82" s="26">
        <v>8.5035718772122862E-2</v>
      </c>
      <c r="AG82" s="26">
        <v>0.20899805479093347</v>
      </c>
      <c r="AH82" s="26">
        <v>0.46636460576978478</v>
      </c>
    </row>
    <row r="83" spans="1:34">
      <c r="A83" s="31" t="s">
        <v>72</v>
      </c>
      <c r="B83" s="32">
        <v>370346.353</v>
      </c>
      <c r="C83" s="32">
        <v>190070.17600000001</v>
      </c>
      <c r="D83" s="32">
        <v>12964.451999999999</v>
      </c>
      <c r="E83" s="32">
        <v>136283.185</v>
      </c>
      <c r="F83" s="24">
        <v>11770</v>
      </c>
      <c r="G83" s="32">
        <v>71854.206999999995</v>
      </c>
      <c r="H83" s="32">
        <v>52658.978000000003</v>
      </c>
      <c r="I83" s="32">
        <v>34257.904000000002</v>
      </c>
      <c r="J83" s="32">
        <v>6564.6350000000002</v>
      </c>
      <c r="K83" s="32">
        <v>180276.177</v>
      </c>
      <c r="L83" s="32"/>
      <c r="M83" s="26">
        <v>1</v>
      </c>
      <c r="N83" s="26">
        <v>0.51322275610474288</v>
      </c>
      <c r="O83" s="26">
        <v>3.5006290449416146E-2</v>
      </c>
      <c r="P83" s="26">
        <v>0.36798846241102312</v>
      </c>
      <c r="Q83" s="26">
        <v>3.1781060903278285E-2</v>
      </c>
      <c r="R83" s="26">
        <v>0.19401894042682796</v>
      </c>
      <c r="S83" s="26">
        <v>0.14218846108091687</v>
      </c>
      <c r="T83" s="26">
        <v>9.2502339289945709E-2</v>
      </c>
      <c r="U83" s="26">
        <v>1.7725663954357884E-2</v>
      </c>
      <c r="V83" s="26">
        <v>0.48677724389525712</v>
      </c>
      <c r="X83" s="27">
        <v>71.854206999999988</v>
      </c>
      <c r="Y83" s="27">
        <v>11.77</v>
      </c>
      <c r="Z83" s="27">
        <v>34.257904000000003</v>
      </c>
      <c r="AA83" s="27">
        <v>72.188065000000009</v>
      </c>
      <c r="AB83" s="27">
        <v>180.27617699999999</v>
      </c>
      <c r="AD83" s="26">
        <v>0.19401894042682796</v>
      </c>
      <c r="AE83" s="26">
        <v>3.1781060903278285E-2</v>
      </c>
      <c r="AF83" s="26">
        <v>9.2502339289945709E-2</v>
      </c>
      <c r="AG83" s="26">
        <v>0.19492041548469088</v>
      </c>
      <c r="AH83" s="26">
        <v>0.48677724389525712</v>
      </c>
    </row>
    <row r="84" spans="1:34">
      <c r="A84" s="31" t="s">
        <v>73</v>
      </c>
      <c r="B84" s="32">
        <v>416382.69900000002</v>
      </c>
      <c r="C84" s="32">
        <v>225827.80900000001</v>
      </c>
      <c r="D84" s="32">
        <v>15515.981</v>
      </c>
      <c r="E84" s="32">
        <v>165556.144</v>
      </c>
      <c r="F84" s="24">
        <v>11674</v>
      </c>
      <c r="G84" s="32">
        <v>97625.997000000003</v>
      </c>
      <c r="H84" s="32">
        <v>56256.146999999997</v>
      </c>
      <c r="I84" s="32">
        <v>37274.116000000002</v>
      </c>
      <c r="J84" s="32">
        <v>7481.5680000000002</v>
      </c>
      <c r="K84" s="32">
        <v>190554.89</v>
      </c>
      <c r="L84" s="32"/>
      <c r="M84" s="26">
        <v>1</v>
      </c>
      <c r="N84" s="26">
        <v>0.54235636961467504</v>
      </c>
      <c r="O84" s="26">
        <v>3.7263750480660579E-2</v>
      </c>
      <c r="P84" s="26">
        <v>0.39760572280646078</v>
      </c>
      <c r="Q84" s="26">
        <v>2.8036707644281827E-2</v>
      </c>
      <c r="R84" s="26">
        <v>0.23446218403036961</v>
      </c>
      <c r="S84" s="26">
        <v>0.13510683113180932</v>
      </c>
      <c r="T84" s="26">
        <v>8.951888752707278E-2</v>
      </c>
      <c r="U84" s="26">
        <v>1.7968008800480925E-2</v>
      </c>
      <c r="V84" s="26">
        <v>0.45764363038532491</v>
      </c>
      <c r="X84" s="27">
        <v>97.625996999999998</v>
      </c>
      <c r="Y84" s="27">
        <v>11.673999999999999</v>
      </c>
      <c r="Z84" s="27">
        <v>37.274115999999999</v>
      </c>
      <c r="AA84" s="27">
        <v>79.253695999999991</v>
      </c>
      <c r="AB84" s="27">
        <v>190.55489</v>
      </c>
      <c r="AD84" s="26">
        <v>0.23446218403036961</v>
      </c>
      <c r="AE84" s="26">
        <v>2.8036707644281827E-2</v>
      </c>
      <c r="AF84" s="26">
        <v>8.951888752707278E-2</v>
      </c>
      <c r="AG84" s="26">
        <v>0.19033859041295081</v>
      </c>
      <c r="AH84" s="26">
        <v>0.45764363038532491</v>
      </c>
    </row>
    <row r="85" spans="1:34">
      <c r="A85" s="31" t="s">
        <v>74</v>
      </c>
      <c r="B85" s="32">
        <v>448909.22200000001</v>
      </c>
      <c r="C85" s="32">
        <v>248627.962</v>
      </c>
      <c r="D85" s="32">
        <v>15890.692999999999</v>
      </c>
      <c r="E85" s="32">
        <v>187104.28400000001</v>
      </c>
      <c r="F85" s="24">
        <v>12864</v>
      </c>
      <c r="G85" s="32">
        <v>115876.857</v>
      </c>
      <c r="H85" s="32">
        <v>58363.427000000003</v>
      </c>
      <c r="I85" s="32">
        <v>38887.991999999998</v>
      </c>
      <c r="J85" s="32">
        <v>6744.9930000000004</v>
      </c>
      <c r="K85" s="32">
        <v>200281.26</v>
      </c>
      <c r="L85" s="32"/>
      <c r="M85" s="26">
        <v>1</v>
      </c>
      <c r="N85" s="26">
        <v>0.55384908532799082</v>
      </c>
      <c r="O85" s="26">
        <v>3.5398455236012059E-2</v>
      </c>
      <c r="P85" s="26">
        <v>0.41679759477073075</v>
      </c>
      <c r="Q85" s="26">
        <v>2.8656127719291987E-2</v>
      </c>
      <c r="R85" s="26">
        <v>0.25812982073244201</v>
      </c>
      <c r="S85" s="26">
        <v>0.13001164631899675</v>
      </c>
      <c r="T85" s="26">
        <v>8.662774141004391E-2</v>
      </c>
      <c r="U85" s="26">
        <v>1.5025293911204168E-2</v>
      </c>
      <c r="V85" s="26">
        <v>0.44615091467200912</v>
      </c>
      <c r="X85" s="27">
        <v>115.876857</v>
      </c>
      <c r="Y85" s="27">
        <v>12.864000000000001</v>
      </c>
      <c r="Z85" s="27">
        <v>38.887991999999997</v>
      </c>
      <c r="AA85" s="27">
        <v>80.999112999999994</v>
      </c>
      <c r="AB85" s="27">
        <v>200.28126</v>
      </c>
      <c r="AD85" s="26">
        <v>0.25812982073244201</v>
      </c>
      <c r="AE85" s="26">
        <v>2.8656127719291987E-2</v>
      </c>
      <c r="AF85" s="26">
        <v>8.662774141004391E-2</v>
      </c>
      <c r="AG85" s="26">
        <v>0.18043539546621298</v>
      </c>
      <c r="AH85" s="26">
        <v>0.44615091467200912</v>
      </c>
    </row>
    <row r="86" spans="1:34">
      <c r="A86" s="31" t="s">
        <v>75</v>
      </c>
      <c r="B86" s="32">
        <v>488568.68599999999</v>
      </c>
      <c r="C86" s="32">
        <v>274708.20199999999</v>
      </c>
      <c r="D86" s="32">
        <v>16591.072</v>
      </c>
      <c r="E86" s="32">
        <v>206576.93299999999</v>
      </c>
      <c r="F86" s="24">
        <v>13934</v>
      </c>
      <c r="G86" s="32">
        <v>132736.94500000001</v>
      </c>
      <c r="H86" s="32">
        <v>59905.987999999998</v>
      </c>
      <c r="I86" s="32">
        <v>45029.576000000001</v>
      </c>
      <c r="J86" s="32">
        <v>6510.6210000000001</v>
      </c>
      <c r="K86" s="32">
        <v>213860.484</v>
      </c>
      <c r="L86" s="32"/>
      <c r="M86" s="26">
        <v>1</v>
      </c>
      <c r="N86" s="26">
        <v>0.56227140599019065</v>
      </c>
      <c r="O86" s="26">
        <v>3.3958525127416782E-2</v>
      </c>
      <c r="P86" s="26">
        <v>0.42282065740087155</v>
      </c>
      <c r="Q86" s="26">
        <v>2.8520043136780159E-2</v>
      </c>
      <c r="R86" s="26">
        <v>0.27168533064765432</v>
      </c>
      <c r="S86" s="26">
        <v>0.12261528361643709</v>
      </c>
      <c r="T86" s="26">
        <v>9.2166316201443985E-2</v>
      </c>
      <c r="U86" s="26">
        <v>1.3325907260458359E-2</v>
      </c>
      <c r="V86" s="26">
        <v>0.43772859400980929</v>
      </c>
      <c r="X86" s="27">
        <v>132.73694500000002</v>
      </c>
      <c r="Y86" s="27">
        <v>13.933999999999999</v>
      </c>
      <c r="Z86" s="27">
        <v>45.029575999999999</v>
      </c>
      <c r="AA86" s="27">
        <v>83.007680999999991</v>
      </c>
      <c r="AB86" s="27">
        <v>213.86048399999999</v>
      </c>
      <c r="AD86" s="26">
        <v>0.27168533064765432</v>
      </c>
      <c r="AE86" s="26">
        <v>2.8520043136780159E-2</v>
      </c>
      <c r="AF86" s="26">
        <v>9.2166316201443985E-2</v>
      </c>
      <c r="AG86" s="26">
        <v>0.16989971600431222</v>
      </c>
      <c r="AH86" s="26">
        <v>0.43772859400980929</v>
      </c>
    </row>
    <row r="87" spans="1:34">
      <c r="A87" s="31" t="s">
        <v>76</v>
      </c>
      <c r="B87" s="32">
        <v>516189.61300000001</v>
      </c>
      <c r="C87" s="32">
        <v>288813.92199999996</v>
      </c>
      <c r="D87" s="32">
        <v>15923.924000000001</v>
      </c>
      <c r="E87" s="32">
        <v>216185.16099999999</v>
      </c>
      <c r="F87" s="24">
        <v>14448</v>
      </c>
      <c r="G87" s="32">
        <v>136034.28899999999</v>
      </c>
      <c r="H87" s="32">
        <v>65702.872000000003</v>
      </c>
      <c r="I87" s="32">
        <v>50180.076000000001</v>
      </c>
      <c r="J87" s="32">
        <v>6524.7610000000004</v>
      </c>
      <c r="K87" s="32">
        <v>227375.69099999999</v>
      </c>
      <c r="L87" s="32"/>
      <c r="M87" s="26">
        <v>1</v>
      </c>
      <c r="N87" s="26">
        <v>0.55951130113112124</v>
      </c>
      <c r="O87" s="26">
        <v>3.0848981844971764E-2</v>
      </c>
      <c r="P87" s="26">
        <v>0.41880959158316111</v>
      </c>
      <c r="Q87" s="26">
        <v>2.7989714701988782E-2</v>
      </c>
      <c r="R87" s="26">
        <v>0.26353550240849188</v>
      </c>
      <c r="S87" s="26">
        <v>0.12728437447268046</v>
      </c>
      <c r="T87" s="26">
        <v>9.7212486916120874E-2</v>
      </c>
      <c r="U87" s="26">
        <v>1.2640240786867598E-2</v>
      </c>
      <c r="V87" s="26">
        <v>0.44048869886887859</v>
      </c>
      <c r="X87" s="27">
        <v>136.034289</v>
      </c>
      <c r="Y87" s="27">
        <v>14.448</v>
      </c>
      <c r="Z87" s="27">
        <v>50.180076</v>
      </c>
      <c r="AA87" s="27">
        <v>88.151556999999997</v>
      </c>
      <c r="AB87" s="27">
        <v>227.37569099999999</v>
      </c>
      <c r="AD87" s="26">
        <v>0.26353550240849188</v>
      </c>
      <c r="AE87" s="26">
        <v>2.7989714701988782E-2</v>
      </c>
      <c r="AF87" s="26">
        <v>9.7212486916120874E-2</v>
      </c>
      <c r="AG87" s="26">
        <v>0.17077359710451981</v>
      </c>
      <c r="AH87" s="26">
        <v>0.44048869886887859</v>
      </c>
    </row>
    <row r="88" spans="1:34">
      <c r="A88" s="31" t="s">
        <v>77</v>
      </c>
      <c r="B88" s="32">
        <v>548693.67700000003</v>
      </c>
      <c r="C88" s="32">
        <v>301836.68699999998</v>
      </c>
      <c r="D88" s="32">
        <v>15770.615</v>
      </c>
      <c r="E88" s="32">
        <v>230440.06899999999</v>
      </c>
      <c r="F88" s="24">
        <v>15130</v>
      </c>
      <c r="G88" s="32">
        <v>146129.01</v>
      </c>
      <c r="H88" s="32">
        <v>69181.058999999994</v>
      </c>
      <c r="I88" s="32">
        <v>49775.947999999997</v>
      </c>
      <c r="J88" s="32">
        <v>5850.0550000000003</v>
      </c>
      <c r="K88" s="32">
        <v>246856.99</v>
      </c>
      <c r="L88" s="32"/>
      <c r="M88" s="26">
        <v>1</v>
      </c>
      <c r="N88" s="26">
        <v>0.55010053815509885</v>
      </c>
      <c r="O88" s="26">
        <v>2.8742111784896694E-2</v>
      </c>
      <c r="P88" s="26">
        <v>0.41997945057420438</v>
      </c>
      <c r="Q88" s="26">
        <v>2.7574584206480658E-2</v>
      </c>
      <c r="R88" s="26">
        <v>0.26632165837770355</v>
      </c>
      <c r="S88" s="26">
        <v>0.12608320799002026</v>
      </c>
      <c r="T88" s="26">
        <v>9.0717189000885809E-2</v>
      </c>
      <c r="U88" s="26">
        <v>1.0661786795111912E-2</v>
      </c>
      <c r="V88" s="26">
        <v>0.44989946184490109</v>
      </c>
      <c r="X88" s="27">
        <v>146.12901000000002</v>
      </c>
      <c r="Y88" s="27">
        <v>15.13</v>
      </c>
      <c r="Z88" s="27">
        <v>49.775948</v>
      </c>
      <c r="AA88" s="27">
        <v>90.801728999999995</v>
      </c>
      <c r="AB88" s="27">
        <v>246.85699</v>
      </c>
      <c r="AD88" s="26">
        <v>0.26632165837770355</v>
      </c>
      <c r="AE88" s="26">
        <v>2.7574584206480658E-2</v>
      </c>
      <c r="AF88" s="26">
        <v>9.0717189000885809E-2</v>
      </c>
      <c r="AG88" s="26">
        <v>0.16548710657002885</v>
      </c>
      <c r="AH88" s="26">
        <v>0.44989946184490109</v>
      </c>
    </row>
    <row r="89" spans="1:34">
      <c r="A89" s="31" t="s">
        <v>78</v>
      </c>
      <c r="B89" s="32">
        <v>566969.22499999998</v>
      </c>
      <c r="C89" s="32">
        <v>306616.02599999995</v>
      </c>
      <c r="D89" s="32">
        <v>16057.939</v>
      </c>
      <c r="E89" s="32">
        <v>231894.58499999999</v>
      </c>
      <c r="F89" s="24">
        <v>16294</v>
      </c>
      <c r="G89" s="32">
        <v>143007.53</v>
      </c>
      <c r="H89" s="32">
        <v>72593.054999999993</v>
      </c>
      <c r="I89" s="32">
        <v>53538.303999999996</v>
      </c>
      <c r="J89" s="32">
        <v>5125.1980000000003</v>
      </c>
      <c r="K89" s="32">
        <v>260353.19899999999</v>
      </c>
      <c r="L89" s="32"/>
      <c r="M89" s="26">
        <v>1</v>
      </c>
      <c r="N89" s="26">
        <v>0.54079835814721688</v>
      </c>
      <c r="O89" s="26">
        <v>2.8322417323444673E-2</v>
      </c>
      <c r="P89" s="26">
        <v>0.40900735837998969</v>
      </c>
      <c r="Q89" s="26">
        <v>2.8738773255285593E-2</v>
      </c>
      <c r="R89" s="26">
        <v>0.25223155630713467</v>
      </c>
      <c r="S89" s="26">
        <v>0.12803702881756943</v>
      </c>
      <c r="T89" s="26">
        <v>9.4428941888336171E-2</v>
      </c>
      <c r="U89" s="26">
        <v>9.0396405554463745E-3</v>
      </c>
      <c r="V89" s="26">
        <v>0.45920164185278312</v>
      </c>
      <c r="X89" s="27">
        <v>143.00753</v>
      </c>
      <c r="Y89" s="27">
        <v>16.294</v>
      </c>
      <c r="Z89" s="27">
        <v>53.538303999999997</v>
      </c>
      <c r="AA89" s="27">
        <v>93.776191999999995</v>
      </c>
      <c r="AB89" s="27">
        <v>260.35319900000002</v>
      </c>
      <c r="AD89" s="26">
        <v>0.25223155630713467</v>
      </c>
      <c r="AE89" s="26">
        <v>2.8738773255285593E-2</v>
      </c>
      <c r="AF89" s="26">
        <v>9.4428941888336171E-2</v>
      </c>
      <c r="AG89" s="26">
        <v>0.16539908669646047</v>
      </c>
      <c r="AH89" s="26">
        <v>0.45920164185278312</v>
      </c>
    </row>
    <row r="90" spans="1:34">
      <c r="A90" s="31" t="s">
        <v>79</v>
      </c>
      <c r="B90" s="32">
        <v>566537.67799999996</v>
      </c>
      <c r="C90" s="32">
        <v>319555.53500000003</v>
      </c>
      <c r="D90" s="32">
        <v>15805.853999999999</v>
      </c>
      <c r="E90" s="32">
        <v>242912.614</v>
      </c>
      <c r="F90" s="24">
        <v>16395</v>
      </c>
      <c r="G90" s="32">
        <v>153952.68900000001</v>
      </c>
      <c r="H90" s="32">
        <v>72564.925000000003</v>
      </c>
      <c r="I90" s="32">
        <v>56229.156000000003</v>
      </c>
      <c r="J90" s="32">
        <v>4607.9110000000001</v>
      </c>
      <c r="K90" s="32">
        <v>246982.14300000001</v>
      </c>
      <c r="L90" s="32"/>
      <c r="M90" s="26">
        <v>1</v>
      </c>
      <c r="N90" s="26">
        <v>0.56404992537848486</v>
      </c>
      <c r="O90" s="26">
        <v>2.7899034104488987E-2</v>
      </c>
      <c r="P90" s="26">
        <v>0.42876691777594361</v>
      </c>
      <c r="Q90" s="26">
        <v>2.8938940227025822E-2</v>
      </c>
      <c r="R90" s="26">
        <v>0.27174307195857861</v>
      </c>
      <c r="S90" s="26">
        <v>0.12808490559033922</v>
      </c>
      <c r="T90" s="26">
        <v>9.9250514455633446E-2</v>
      </c>
      <c r="U90" s="26">
        <v>8.1334590424187118E-3</v>
      </c>
      <c r="V90" s="26">
        <v>0.43595007462151536</v>
      </c>
      <c r="X90" s="27">
        <v>153.95268900000002</v>
      </c>
      <c r="Y90" s="27">
        <v>16.395</v>
      </c>
      <c r="Z90" s="27">
        <v>56.229156000000003</v>
      </c>
      <c r="AA90" s="27">
        <v>92.97869</v>
      </c>
      <c r="AB90" s="27">
        <v>246.98214300000001</v>
      </c>
      <c r="AD90" s="26">
        <v>0.27174307195857861</v>
      </c>
      <c r="AE90" s="26">
        <v>2.8938940227025822E-2</v>
      </c>
      <c r="AF90" s="26">
        <v>9.9250514455633446E-2</v>
      </c>
      <c r="AG90" s="26">
        <v>0.16411739873724693</v>
      </c>
      <c r="AH90" s="26">
        <v>0.43595007462151536</v>
      </c>
    </row>
    <row r="91" spans="1:34">
      <c r="A91" s="31" t="s">
        <v>80</v>
      </c>
      <c r="B91" s="32">
        <v>589919.95200000005</v>
      </c>
      <c r="C91" s="32">
        <v>336284.54600000003</v>
      </c>
      <c r="D91" s="32">
        <v>16163.657999999999</v>
      </c>
      <c r="E91" s="32">
        <v>252498.65400000001</v>
      </c>
      <c r="F91" s="24">
        <v>17769</v>
      </c>
      <c r="G91" s="32">
        <v>152266.40599999999</v>
      </c>
      <c r="H91" s="32">
        <v>82463.248000000007</v>
      </c>
      <c r="I91" s="32">
        <v>61921.072</v>
      </c>
      <c r="J91" s="32">
        <v>5701.1620000000003</v>
      </c>
      <c r="K91" s="32">
        <v>253635.40599999999</v>
      </c>
      <c r="L91" s="32"/>
      <c r="M91" s="26">
        <v>1</v>
      </c>
      <c r="N91" s="26">
        <v>0.57005114822764968</v>
      </c>
      <c r="O91" s="26">
        <v>2.7399747957668669E-2</v>
      </c>
      <c r="P91" s="26">
        <v>0.42802189202781871</v>
      </c>
      <c r="Q91" s="26">
        <v>3.012103581131292E-2</v>
      </c>
      <c r="R91" s="26">
        <v>0.25811367370059723</v>
      </c>
      <c r="S91" s="26">
        <v>0.13978718251590852</v>
      </c>
      <c r="T91" s="26">
        <v>0.10496521060199705</v>
      </c>
      <c r="U91" s="26">
        <v>9.6642976401652547E-3</v>
      </c>
      <c r="V91" s="26">
        <v>0.42994885177235026</v>
      </c>
      <c r="X91" s="27">
        <v>152.26640599999999</v>
      </c>
      <c r="Y91" s="27">
        <v>17.768999999999998</v>
      </c>
      <c r="Z91" s="27">
        <v>61.921072000000002</v>
      </c>
      <c r="AA91" s="27">
        <v>104.328068</v>
      </c>
      <c r="AB91" s="27">
        <v>253.63540599999999</v>
      </c>
      <c r="AD91" s="26">
        <v>0.25811367370059723</v>
      </c>
      <c r="AE91" s="26">
        <v>3.012103581131292E-2</v>
      </c>
      <c r="AF91" s="26">
        <v>0.10496521060199705</v>
      </c>
      <c r="AG91" s="26">
        <v>0.17685122811374243</v>
      </c>
      <c r="AH91" s="26">
        <v>0.42994885177235026</v>
      </c>
    </row>
    <row r="92" spans="1:34">
      <c r="A92" s="31" t="s">
        <v>81</v>
      </c>
      <c r="B92" s="32">
        <v>588297.47900000005</v>
      </c>
      <c r="C92" s="32">
        <v>341141.91900000005</v>
      </c>
      <c r="D92" s="32">
        <v>16540.532999999999</v>
      </c>
      <c r="E92" s="32">
        <v>254577.85</v>
      </c>
      <c r="F92" s="24">
        <v>18440</v>
      </c>
      <c r="G92" s="32">
        <v>152769.18900000001</v>
      </c>
      <c r="H92" s="32">
        <v>83368.660999999993</v>
      </c>
      <c r="I92" s="32">
        <v>61014.28</v>
      </c>
      <c r="J92" s="32">
        <v>9009.2559999999994</v>
      </c>
      <c r="K92" s="32">
        <v>247155.56</v>
      </c>
      <c r="L92" s="32"/>
      <c r="M92" s="26">
        <v>1</v>
      </c>
      <c r="N92" s="26">
        <v>0.579879960695871</v>
      </c>
      <c r="O92" s="26">
        <v>2.8115933843734859E-2</v>
      </c>
      <c r="P92" s="26">
        <v>0.43273659855339952</v>
      </c>
      <c r="Q92" s="26">
        <v>3.1344686418416555E-2</v>
      </c>
      <c r="R92" s="26">
        <v>0.25968016939266875</v>
      </c>
      <c r="S92" s="26">
        <v>0.14171174274231418</v>
      </c>
      <c r="T92" s="26">
        <v>0.10371331201981913</v>
      </c>
      <c r="U92" s="26">
        <v>1.5314116278917453E-2</v>
      </c>
      <c r="V92" s="26">
        <v>0.42012003930412894</v>
      </c>
      <c r="X92" s="27">
        <v>152.76918900000001</v>
      </c>
      <c r="Y92" s="27">
        <v>18.440000000000001</v>
      </c>
      <c r="Z92" s="27">
        <v>61.014279999999999</v>
      </c>
      <c r="AA92" s="27">
        <v>108.91844999999998</v>
      </c>
      <c r="AB92" s="27">
        <v>247.15556000000001</v>
      </c>
      <c r="AD92" s="26">
        <v>0.25968016939266875</v>
      </c>
      <c r="AE92" s="26">
        <v>3.1344686418416555E-2</v>
      </c>
      <c r="AF92" s="26">
        <v>0.10371331201981913</v>
      </c>
      <c r="AG92" s="26">
        <v>0.18514179286496651</v>
      </c>
      <c r="AH92" s="26">
        <v>0.42012003930412894</v>
      </c>
    </row>
    <row r="93" spans="1:34">
      <c r="A93" s="31" t="s">
        <v>82</v>
      </c>
      <c r="B93" s="32">
        <v>630271.56200000003</v>
      </c>
      <c r="C93" s="32">
        <v>372961.39500000002</v>
      </c>
      <c r="D93" s="32">
        <v>18064.284</v>
      </c>
      <c r="E93" s="32">
        <v>279355.06900000002</v>
      </c>
      <c r="F93" s="24">
        <v>19883</v>
      </c>
      <c r="G93" s="32">
        <v>162296.239</v>
      </c>
      <c r="H93" s="32">
        <v>97175.83</v>
      </c>
      <c r="I93" s="32">
        <v>65012.008000000002</v>
      </c>
      <c r="J93" s="32">
        <v>10530.034</v>
      </c>
      <c r="K93" s="32">
        <v>257310.16699999999</v>
      </c>
      <c r="L93" s="32"/>
      <c r="M93" s="26">
        <v>1</v>
      </c>
      <c r="N93" s="26">
        <v>0.59174714121085481</v>
      </c>
      <c r="O93" s="26">
        <v>2.866111227147513E-2</v>
      </c>
      <c r="P93" s="26">
        <v>0.44322968993482842</v>
      </c>
      <c r="Q93" s="26">
        <v>3.1546719221959757E-2</v>
      </c>
      <c r="R93" s="26">
        <v>0.25750208130126612</v>
      </c>
      <c r="S93" s="26">
        <v>0.15418088941160255</v>
      </c>
      <c r="T93" s="26">
        <v>0.10314920094713079</v>
      </c>
      <c r="U93" s="26">
        <v>1.6707138057420398E-2</v>
      </c>
      <c r="V93" s="26">
        <v>0.40825285878914519</v>
      </c>
      <c r="X93" s="27">
        <v>162.29623900000001</v>
      </c>
      <c r="Y93" s="27">
        <v>19.882999999999999</v>
      </c>
      <c r="Z93" s="27">
        <v>65.012008000000009</v>
      </c>
      <c r="AA93" s="27">
        <v>125.77014800000001</v>
      </c>
      <c r="AB93" s="27">
        <v>257.31016699999998</v>
      </c>
      <c r="AD93" s="26">
        <v>0.25750208130126612</v>
      </c>
      <c r="AE93" s="26">
        <v>3.1546719221959757E-2</v>
      </c>
      <c r="AF93" s="26">
        <v>0.10314920094713079</v>
      </c>
      <c r="AG93" s="26">
        <v>0.19954913974049809</v>
      </c>
      <c r="AH93" s="26">
        <v>0.40825285878914519</v>
      </c>
    </row>
    <row r="94" spans="1:34">
      <c r="A94" s="31" t="s">
        <v>83</v>
      </c>
      <c r="B94" s="32">
        <v>642222.24199999997</v>
      </c>
      <c r="C94" s="32">
        <v>389756.61200000002</v>
      </c>
      <c r="D94" s="32">
        <v>16123.88</v>
      </c>
      <c r="E94" s="32">
        <v>294171.92300000001</v>
      </c>
      <c r="F94" s="24">
        <v>20824</v>
      </c>
      <c r="G94" s="32">
        <v>169395.20199999999</v>
      </c>
      <c r="H94" s="32">
        <v>103952.72100000001</v>
      </c>
      <c r="I94" s="32">
        <v>65259.144</v>
      </c>
      <c r="J94" s="32">
        <v>14201.665000000001</v>
      </c>
      <c r="K94" s="32">
        <v>252465.63</v>
      </c>
      <c r="L94" s="32"/>
      <c r="M94" s="26">
        <v>1</v>
      </c>
      <c r="N94" s="26">
        <v>0.60688743944187473</v>
      </c>
      <c r="O94" s="26">
        <v>2.510638677008013E-2</v>
      </c>
      <c r="P94" s="26">
        <v>0.45805315319490292</v>
      </c>
      <c r="Q94" s="26">
        <v>3.2424912496257022E-2</v>
      </c>
      <c r="R94" s="26">
        <v>0.26376414724048125</v>
      </c>
      <c r="S94" s="26">
        <v>0.1618640934581646</v>
      </c>
      <c r="T94" s="26">
        <v>0.10161458095373782</v>
      </c>
      <c r="U94" s="26">
        <v>2.211331852315386E-2</v>
      </c>
      <c r="V94" s="26">
        <v>0.39311256055812532</v>
      </c>
      <c r="X94" s="27">
        <v>169.39520199999998</v>
      </c>
      <c r="Y94" s="27">
        <v>20.824000000000002</v>
      </c>
      <c r="Z94" s="27">
        <v>65.259144000000006</v>
      </c>
      <c r="AA94" s="27">
        <v>134.278266</v>
      </c>
      <c r="AB94" s="27">
        <v>252.46563</v>
      </c>
      <c r="AD94" s="26">
        <v>0.26376414724048125</v>
      </c>
      <c r="AE94" s="26">
        <v>3.2424912496257022E-2</v>
      </c>
      <c r="AF94" s="26">
        <v>0.10161458095373782</v>
      </c>
      <c r="AG94" s="26">
        <v>0.2090837987513986</v>
      </c>
      <c r="AH94" s="26">
        <v>0.39311256055812532</v>
      </c>
    </row>
    <row r="95" spans="1:34">
      <c r="A95" s="31" t="s">
        <v>84</v>
      </c>
      <c r="B95" s="32">
        <v>650292.96900000004</v>
      </c>
      <c r="C95" s="32">
        <v>390887.09899999999</v>
      </c>
      <c r="D95" s="32">
        <v>16648.544000000002</v>
      </c>
      <c r="E95" s="32">
        <v>292768.50799999997</v>
      </c>
      <c r="F95" s="24">
        <v>25475</v>
      </c>
      <c r="G95" s="32">
        <v>157656.30100000001</v>
      </c>
      <c r="H95" s="32">
        <v>109637.20600000001</v>
      </c>
      <c r="I95" s="32">
        <v>65102.5</v>
      </c>
      <c r="J95" s="32">
        <v>16367.547</v>
      </c>
      <c r="K95" s="32">
        <v>259405.87</v>
      </c>
      <c r="L95" s="32"/>
      <c r="M95" s="26">
        <v>1</v>
      </c>
      <c r="N95" s="26">
        <v>0.60109384175119374</v>
      </c>
      <c r="O95" s="26">
        <v>2.5601605420402448E-2</v>
      </c>
      <c r="P95" s="26">
        <v>0.45021016981040118</v>
      </c>
      <c r="Q95" s="26">
        <v>3.9174650833415356E-2</v>
      </c>
      <c r="R95" s="26">
        <v>0.24243888295830551</v>
      </c>
      <c r="S95" s="26">
        <v>0.16859663448091194</v>
      </c>
      <c r="T95" s="26">
        <v>0.10011256941638561</v>
      </c>
      <c r="U95" s="26">
        <v>2.5169497104004516E-2</v>
      </c>
      <c r="V95" s="26">
        <v>0.39890615824880615</v>
      </c>
      <c r="X95" s="27">
        <v>157.65630100000001</v>
      </c>
      <c r="Y95" s="27">
        <v>25.475000000000001</v>
      </c>
      <c r="Z95" s="27">
        <v>65.102500000000006</v>
      </c>
      <c r="AA95" s="27">
        <v>142.65329699999998</v>
      </c>
      <c r="AB95" s="27">
        <v>259.40586999999999</v>
      </c>
      <c r="AD95" s="26">
        <v>0.24243888295830551</v>
      </c>
      <c r="AE95" s="26">
        <v>3.9174650833415356E-2</v>
      </c>
      <c r="AF95" s="26">
        <v>0.10011256941638561</v>
      </c>
      <c r="AG95" s="26">
        <v>0.21936773700531892</v>
      </c>
      <c r="AH95" s="26">
        <v>0.39890615824880615</v>
      </c>
    </row>
    <row r="96" spans="1:34">
      <c r="A96" s="31" t="s">
        <v>85</v>
      </c>
      <c r="B96" s="32">
        <v>672887.19</v>
      </c>
      <c r="C96" s="32">
        <v>430265.36699999997</v>
      </c>
      <c r="D96" s="32">
        <v>18077.54</v>
      </c>
      <c r="E96" s="32">
        <v>330988.799</v>
      </c>
      <c r="F96" s="24">
        <v>28129</v>
      </c>
      <c r="G96" s="32">
        <v>186427.35800000001</v>
      </c>
      <c r="H96" s="32">
        <v>116432.442</v>
      </c>
      <c r="I96" s="32">
        <v>63247.14</v>
      </c>
      <c r="J96" s="32">
        <v>17951.887999999999</v>
      </c>
      <c r="K96" s="32">
        <v>242621.823</v>
      </c>
      <c r="L96" s="32"/>
      <c r="M96" s="26">
        <v>1</v>
      </c>
      <c r="N96" s="26">
        <v>0.63943165124008383</v>
      </c>
      <c r="O96" s="26">
        <v>2.6865632558705721E-2</v>
      </c>
      <c r="P96" s="26">
        <v>0.49189344650772743</v>
      </c>
      <c r="Q96" s="26">
        <v>4.1803441079031396E-2</v>
      </c>
      <c r="R96" s="26">
        <v>0.27705588807538456</v>
      </c>
      <c r="S96" s="26">
        <v>0.17303411883944469</v>
      </c>
      <c r="T96" s="26">
        <v>9.3993675225114634E-2</v>
      </c>
      <c r="U96" s="26">
        <v>2.6678896948536056E-2</v>
      </c>
      <c r="V96" s="26">
        <v>0.36056834875991622</v>
      </c>
      <c r="X96" s="27">
        <v>186.427358</v>
      </c>
      <c r="Y96" s="27">
        <v>28.129000000000001</v>
      </c>
      <c r="Z96" s="27">
        <v>63.247140000000002</v>
      </c>
      <c r="AA96" s="27">
        <v>152.46187</v>
      </c>
      <c r="AB96" s="27">
        <v>242.62182300000001</v>
      </c>
      <c r="AD96" s="26">
        <v>0.27705588807538456</v>
      </c>
      <c r="AE96" s="26">
        <v>4.1803441079031396E-2</v>
      </c>
      <c r="AF96" s="26">
        <v>9.3993675225114634E-2</v>
      </c>
      <c r="AG96" s="26">
        <v>0.22657864834668648</v>
      </c>
      <c r="AH96" s="26">
        <v>0.36056834875991622</v>
      </c>
    </row>
    <row r="97" spans="1:36">
      <c r="A97" s="33" t="s">
        <v>86</v>
      </c>
      <c r="B97" s="32">
        <v>707912.37899999996</v>
      </c>
      <c r="C97" s="32">
        <v>493172.16899999999</v>
      </c>
      <c r="D97" s="32">
        <v>19544.006000000001</v>
      </c>
      <c r="E97" s="32">
        <v>389664.913</v>
      </c>
      <c r="F97" s="24">
        <v>28866</v>
      </c>
      <c r="G97" s="32">
        <v>243189.58199999999</v>
      </c>
      <c r="H97" s="32">
        <v>117609.33100000001</v>
      </c>
      <c r="I97" s="32">
        <v>67320.767999999996</v>
      </c>
      <c r="J97" s="32">
        <v>16642.482</v>
      </c>
      <c r="K97" s="32">
        <v>215000.14600000001</v>
      </c>
      <c r="L97" s="32"/>
      <c r="M97" s="26">
        <v>1</v>
      </c>
      <c r="N97" s="26">
        <v>0.69665707738669169</v>
      </c>
      <c r="O97" s="26">
        <v>2.7607944965742721E-2</v>
      </c>
      <c r="P97" s="26">
        <v>0.55044229280245438</v>
      </c>
      <c r="Q97" s="26">
        <v>4.0776232845053842E-2</v>
      </c>
      <c r="R97" s="26">
        <v>0.34353062499561121</v>
      </c>
      <c r="S97" s="26">
        <v>0.16613543496178926</v>
      </c>
      <c r="T97" s="26">
        <v>9.5097599642342184E-2</v>
      </c>
      <c r="U97" s="26">
        <v>2.3509239976152473E-2</v>
      </c>
      <c r="V97" s="26">
        <v>0.30371010929871028</v>
      </c>
      <c r="W97" s="26"/>
      <c r="X97" s="27">
        <v>243.189582</v>
      </c>
      <c r="Y97" s="27">
        <v>28.866</v>
      </c>
      <c r="Z97" s="27">
        <v>67.320768000000001</v>
      </c>
      <c r="AA97" s="27">
        <v>153.79581899999999</v>
      </c>
      <c r="AB97" s="27">
        <v>215.000146</v>
      </c>
      <c r="AD97" s="26">
        <v>0.34353062499561121</v>
      </c>
      <c r="AE97" s="26">
        <v>4.0776232845053842E-2</v>
      </c>
      <c r="AF97" s="26">
        <v>9.5097599642342184E-2</v>
      </c>
      <c r="AG97" s="26">
        <v>0.21725261990368447</v>
      </c>
      <c r="AH97" s="26">
        <v>0.30371010929871028</v>
      </c>
    </row>
    <row r="98" spans="1:36">
      <c r="A98" s="33" t="s">
        <v>136</v>
      </c>
      <c r="B98" s="32">
        <v>659038.603</v>
      </c>
      <c r="C98" s="32">
        <v>469605.32900000003</v>
      </c>
      <c r="D98" s="32">
        <v>21032.585999999999</v>
      </c>
      <c r="E98" s="32">
        <v>370636.68900000001</v>
      </c>
      <c r="F98" s="24">
        <v>28520</v>
      </c>
      <c r="G98" s="32">
        <v>225790.42600000001</v>
      </c>
      <c r="H98" s="32">
        <v>116326.262</v>
      </c>
      <c r="I98" s="32">
        <v>62360.868000000002</v>
      </c>
      <c r="J98" s="32">
        <v>15575.186</v>
      </c>
      <c r="K98" s="32">
        <v>190627.89799999999</v>
      </c>
      <c r="L98" s="32"/>
      <c r="M98" s="26">
        <v>1</v>
      </c>
      <c r="N98" s="26">
        <v>0.7125611866472108</v>
      </c>
      <c r="O98" s="26">
        <v>3.1914042522331577E-2</v>
      </c>
      <c r="P98" s="26">
        <v>0.56238995305105066</v>
      </c>
      <c r="Q98" s="26">
        <v>4.327515849629221E-2</v>
      </c>
      <c r="R98" s="26">
        <v>0.3426057669037636</v>
      </c>
      <c r="S98" s="26">
        <v>0.17650902613363303</v>
      </c>
      <c r="T98" s="26">
        <v>9.4623998831218692E-2</v>
      </c>
      <c r="U98" s="26">
        <v>2.3633192242609801E-2</v>
      </c>
      <c r="V98" s="26">
        <v>0.28925149017408924</v>
      </c>
      <c r="W98" s="26"/>
      <c r="X98" s="27">
        <v>225.790426</v>
      </c>
      <c r="Y98" s="27">
        <v>28.52</v>
      </c>
      <c r="Z98" s="27">
        <v>62.360868000000004</v>
      </c>
      <c r="AA98" s="27">
        <v>152.934034</v>
      </c>
      <c r="AB98" s="27">
        <v>190.62789799999999</v>
      </c>
      <c r="AD98" s="26">
        <v>0.3426057669037636</v>
      </c>
      <c r="AE98" s="26">
        <v>4.327515849629221E-2</v>
      </c>
      <c r="AF98" s="26">
        <v>9.4623998831218692E-2</v>
      </c>
      <c r="AG98" s="26">
        <v>0.2320562608985744</v>
      </c>
      <c r="AH98" s="26">
        <v>0.28925149017408924</v>
      </c>
    </row>
    <row r="99" spans="1:36">
      <c r="A99" s="33" t="s">
        <v>237</v>
      </c>
      <c r="B99" s="32">
        <v>695598.31700000004</v>
      </c>
      <c r="C99" s="32">
        <v>490486.45299999998</v>
      </c>
      <c r="D99" s="32">
        <v>23663.781999999999</v>
      </c>
      <c r="E99" s="32">
        <v>384921.30499999999</v>
      </c>
      <c r="F99" s="24">
        <v>30887</v>
      </c>
      <c r="G99" s="32">
        <v>232587.38299999997</v>
      </c>
      <c r="H99" s="32">
        <v>121446.92200000001</v>
      </c>
      <c r="I99" s="32">
        <v>65904.899999999994</v>
      </c>
      <c r="J99" s="32">
        <v>15996.466</v>
      </c>
      <c r="K99" s="32">
        <v>206530.53599999999</v>
      </c>
      <c r="L99" s="32"/>
      <c r="M99" s="26">
        <v>1</v>
      </c>
      <c r="N99" s="26">
        <v>0.70512886677958986</v>
      </c>
      <c r="O99" s="26">
        <v>3.4019320377395329E-2</v>
      </c>
      <c r="P99" s="26">
        <v>0.55336721724701932</v>
      </c>
      <c r="Q99" s="26">
        <v>4.4403500188457179E-2</v>
      </c>
      <c r="R99" s="26">
        <v>0.33437024977735813</v>
      </c>
      <c r="S99" s="26">
        <v>0.1745934672812039</v>
      </c>
      <c r="T99" s="26">
        <v>9.4745628891451147E-2</v>
      </c>
      <c r="U99" s="26">
        <v>2.2996700263724187E-2</v>
      </c>
      <c r="V99" s="26">
        <v>0.29691063211701241</v>
      </c>
      <c r="W99" s="26"/>
      <c r="X99" s="27">
        <v>232.58738299999996</v>
      </c>
      <c r="Y99" s="27">
        <v>30.887</v>
      </c>
      <c r="Z99" s="27">
        <v>65.904899999999998</v>
      </c>
      <c r="AA99" s="27">
        <v>161.10717</v>
      </c>
      <c r="AB99" s="27">
        <v>206.53053599999998</v>
      </c>
      <c r="AD99" s="26">
        <v>0.33437024977735813</v>
      </c>
      <c r="AE99" s="26">
        <v>4.4403500188457179E-2</v>
      </c>
      <c r="AF99" s="26">
        <v>9.4745628891451147E-2</v>
      </c>
      <c r="AG99" s="26">
        <v>0.23160948792232341</v>
      </c>
      <c r="AH99" s="26">
        <v>0.29691063211701241</v>
      </c>
    </row>
    <row r="100" spans="1:36">
      <c r="A100" s="33" t="s">
        <v>238</v>
      </c>
      <c r="B100" s="32">
        <v>743365.88800000004</v>
      </c>
      <c r="C100" s="32">
        <v>505557.06999999995</v>
      </c>
      <c r="D100" s="32">
        <v>23441.344000000001</v>
      </c>
      <c r="E100" s="32">
        <v>397963.54599999997</v>
      </c>
      <c r="F100" s="24">
        <v>31006</v>
      </c>
      <c r="G100" s="32">
        <v>242092.01899999997</v>
      </c>
      <c r="H100" s="32">
        <v>124115.68700000001</v>
      </c>
      <c r="I100" s="32">
        <v>69281.432000000001</v>
      </c>
      <c r="J100" s="32">
        <v>14870.748</v>
      </c>
      <c r="K100" s="32">
        <v>238558.658</v>
      </c>
      <c r="L100" s="32"/>
      <c r="M100" s="26">
        <v>1</v>
      </c>
      <c r="N100" s="26">
        <v>0.68009183386149663</v>
      </c>
      <c r="O100" s="26">
        <v>3.1534059308355025E-2</v>
      </c>
      <c r="P100" s="26">
        <v>0.53535352162944549</v>
      </c>
      <c r="Q100" s="26">
        <v>4.171028090005658E-2</v>
      </c>
      <c r="R100" s="26">
        <v>0.32567006760471628</v>
      </c>
      <c r="S100" s="26">
        <v>0.16696446393838293</v>
      </c>
      <c r="T100" s="26">
        <v>9.3199638453143538E-2</v>
      </c>
      <c r="U100" s="26">
        <v>2.0004614470552622E-2</v>
      </c>
      <c r="V100" s="26">
        <v>0.32091687532479291</v>
      </c>
      <c r="X100" s="27">
        <v>242.09201899999996</v>
      </c>
      <c r="Y100" s="27">
        <v>31.006</v>
      </c>
      <c r="Z100" s="27">
        <v>69.281431999999995</v>
      </c>
      <c r="AA100" s="27">
        <v>162.42777900000002</v>
      </c>
      <c r="AB100" s="27">
        <v>238.55865800000001</v>
      </c>
      <c r="AD100" s="26">
        <v>0.32567006760471628</v>
      </c>
      <c r="AE100" s="26">
        <v>4.171028090005658E-2</v>
      </c>
      <c r="AF100" s="26">
        <v>9.3199638453143538E-2</v>
      </c>
      <c r="AG100" s="26">
        <v>0.21850313771729057</v>
      </c>
      <c r="AH100" s="26">
        <v>0.32091687532479291</v>
      </c>
    </row>
    <row r="101" spans="1:36">
      <c r="A101" s="33" t="s">
        <v>250</v>
      </c>
      <c r="B101" s="32">
        <v>794275.13199999998</v>
      </c>
      <c r="C101" s="32">
        <v>540745.478</v>
      </c>
      <c r="D101" s="32">
        <v>23705.545999999998</v>
      </c>
      <c r="E101" s="32">
        <v>432061.74300000002</v>
      </c>
      <c r="F101" s="24">
        <v>30959</v>
      </c>
      <c r="G101" s="32">
        <v>271370.71299999999</v>
      </c>
      <c r="H101" s="32">
        <v>129986.334</v>
      </c>
      <c r="I101" s="32">
        <v>70393.392000000007</v>
      </c>
      <c r="J101" s="32">
        <v>14584.797</v>
      </c>
      <c r="K101" s="32">
        <v>253275.35</v>
      </c>
      <c r="M101" s="26">
        <v>1</v>
      </c>
      <c r="N101" s="26">
        <v>0.68080373690964302</v>
      </c>
      <c r="O101" s="26">
        <v>2.9845509502870852E-2</v>
      </c>
      <c r="P101" s="26">
        <v>0.54396987340150038</v>
      </c>
      <c r="Q101" s="26">
        <v>3.8977677573820854E-2</v>
      </c>
      <c r="R101" s="26">
        <v>0.3416583272809805</v>
      </c>
      <c r="S101" s="26">
        <v>0.16365403971882128</v>
      </c>
      <c r="T101" s="26">
        <v>8.8625954866228915E-2</v>
      </c>
      <c r="U101" s="26">
        <v>1.8362399139042918E-2</v>
      </c>
      <c r="V101" s="26">
        <v>0.31887609191823474</v>
      </c>
      <c r="X101" s="27">
        <v>271.37071299999997</v>
      </c>
      <c r="Y101" s="27">
        <v>30.959</v>
      </c>
      <c r="Z101" s="27">
        <v>70.393392000000006</v>
      </c>
      <c r="AA101" s="27">
        <v>168.27667700000001</v>
      </c>
      <c r="AB101" s="27">
        <v>253.27535</v>
      </c>
      <c r="AD101" s="26">
        <v>0.3416583272809805</v>
      </c>
      <c r="AE101" s="26">
        <v>3.8977677573820854E-2</v>
      </c>
      <c r="AF101" s="26">
        <v>8.8625954866228915E-2</v>
      </c>
      <c r="AG101" s="26">
        <v>0.21186194836073505</v>
      </c>
      <c r="AH101" s="26">
        <v>0.31887609191823474</v>
      </c>
    </row>
    <row r="102" spans="1:36">
      <c r="A102" s="33" t="s">
        <v>251</v>
      </c>
      <c r="B102" s="32">
        <v>835203.41500000004</v>
      </c>
      <c r="C102" s="32">
        <v>585890.91500000004</v>
      </c>
      <c r="D102" s="32">
        <v>25508.903999999999</v>
      </c>
      <c r="E102" s="32">
        <v>476106.10499999998</v>
      </c>
      <c r="F102" s="24">
        <v>30665</v>
      </c>
      <c r="G102" s="32">
        <v>309018.55499999999</v>
      </c>
      <c r="H102" s="32">
        <v>136172.56599999999</v>
      </c>
      <c r="I102" s="32">
        <v>70814.703999999998</v>
      </c>
      <c r="J102" s="32">
        <v>13461.201999999999</v>
      </c>
      <c r="K102" s="32">
        <v>249562.484</v>
      </c>
      <c r="M102" s="26">
        <v>1</v>
      </c>
      <c r="N102" s="26">
        <v>0.70149487475455308</v>
      </c>
      <c r="O102" s="26">
        <v>3.0542145232966986E-2</v>
      </c>
      <c r="P102" s="26">
        <v>0.57004808223874415</v>
      </c>
      <c r="Q102" s="26">
        <v>3.6715606580703455E-2</v>
      </c>
      <c r="R102" s="26">
        <v>0.36999196776512222</v>
      </c>
      <c r="S102" s="26">
        <v>0.16304119877191831</v>
      </c>
      <c r="T102" s="26">
        <v>8.4787373624424164E-2</v>
      </c>
      <c r="U102" s="26">
        <v>1.611727365841769E-2</v>
      </c>
      <c r="V102" s="26">
        <v>0.2988044343664471</v>
      </c>
      <c r="X102" s="27">
        <v>309.01855499999999</v>
      </c>
      <c r="Y102" s="27">
        <v>30.664999999999999</v>
      </c>
      <c r="Z102" s="27">
        <v>70.814703999999992</v>
      </c>
      <c r="AA102" s="27">
        <v>175.142672</v>
      </c>
      <c r="AB102" s="27">
        <v>249.56248399999998</v>
      </c>
      <c r="AD102" s="26">
        <v>0.36999196776512222</v>
      </c>
      <c r="AE102" s="26">
        <v>3.6715606580703455E-2</v>
      </c>
      <c r="AF102" s="26">
        <v>8.4787373624424164E-2</v>
      </c>
      <c r="AG102" s="26">
        <v>0.209700617663303</v>
      </c>
      <c r="AH102" s="26">
        <v>0.2988044343664471</v>
      </c>
    </row>
    <row r="103" spans="1:36">
      <c r="A103" s="33" t="s">
        <v>252</v>
      </c>
      <c r="B103" s="32">
        <v>857119.64</v>
      </c>
      <c r="C103" s="32">
        <v>582070.87799999991</v>
      </c>
      <c r="D103" s="32">
        <v>27816.635999999999</v>
      </c>
      <c r="E103" s="32">
        <v>474643.42099999997</v>
      </c>
      <c r="F103" s="24">
        <v>32127</v>
      </c>
      <c r="G103" s="32">
        <v>301232.08899999998</v>
      </c>
      <c r="H103" s="32">
        <v>141284.33199999999</v>
      </c>
      <c r="I103" s="32">
        <v>68256.248000000007</v>
      </c>
      <c r="J103" s="32">
        <v>11354.573</v>
      </c>
      <c r="K103" s="32">
        <v>275048.76199999999</v>
      </c>
      <c r="M103" s="26">
        <v>1</v>
      </c>
      <c r="N103" s="26">
        <v>0.67910108558473814</v>
      </c>
      <c r="O103" s="26">
        <v>3.2453621060415785E-2</v>
      </c>
      <c r="P103" s="26">
        <v>0.55376565749910944</v>
      </c>
      <c r="Q103" s="26">
        <v>3.7482515276397121E-2</v>
      </c>
      <c r="R103" s="26">
        <v>0.35144695669323361</v>
      </c>
      <c r="S103" s="26">
        <v>0.16483618552947871</v>
      </c>
      <c r="T103" s="26">
        <v>7.963444636503722E-2</v>
      </c>
      <c r="U103" s="26">
        <v>1.3247360660175749E-2</v>
      </c>
      <c r="V103" s="26">
        <v>0.32089891441526175</v>
      </c>
      <c r="X103" s="27">
        <v>301.23208899999997</v>
      </c>
      <c r="Y103" s="27">
        <v>32.127000000000002</v>
      </c>
      <c r="Z103" s="27">
        <v>68.256248000000014</v>
      </c>
      <c r="AA103" s="27">
        <v>180.45554100000001</v>
      </c>
      <c r="AB103" s="27">
        <v>275.04876200000001</v>
      </c>
      <c r="AD103" s="26">
        <v>0.35144695669323361</v>
      </c>
      <c r="AE103" s="26">
        <v>3.7482515276397121E-2</v>
      </c>
      <c r="AF103" s="26">
        <v>7.963444636503722E-2</v>
      </c>
      <c r="AG103" s="26">
        <v>0.21053716725007024</v>
      </c>
      <c r="AH103" s="26">
        <v>0.32089891441526175</v>
      </c>
    </row>
    <row r="104" spans="1:36">
      <c r="A104" s="33" t="s">
        <v>253</v>
      </c>
      <c r="B104" s="32">
        <v>873755.08799999999</v>
      </c>
      <c r="C104" s="32">
        <v>553414.53200000001</v>
      </c>
      <c r="D104" s="32">
        <v>28020.594000000001</v>
      </c>
      <c r="E104" s="32">
        <v>453501.03700000001</v>
      </c>
      <c r="F104" s="24">
        <v>32212</v>
      </c>
      <c r="G104" s="32">
        <v>270626.53200000001</v>
      </c>
      <c r="H104" s="32">
        <v>150662.505</v>
      </c>
      <c r="I104" s="32">
        <v>61691.748</v>
      </c>
      <c r="J104" s="32">
        <v>10201.153</v>
      </c>
      <c r="K104" s="32">
        <v>320340.55599999998</v>
      </c>
      <c r="M104" s="26">
        <v>1</v>
      </c>
      <c r="N104" s="26">
        <v>0.63337488914284867</v>
      </c>
      <c r="O104" s="26">
        <v>3.2069162611846218E-2</v>
      </c>
      <c r="P104" s="26">
        <v>0.51902534615054507</v>
      </c>
      <c r="Q104" s="26">
        <v>3.6866165865462749E-2</v>
      </c>
      <c r="R104" s="26">
        <v>0.30972813287926743</v>
      </c>
      <c r="S104" s="26">
        <v>0.17243104740581494</v>
      </c>
      <c r="T104" s="26">
        <v>7.0605309024535254E-2</v>
      </c>
      <c r="U104" s="26">
        <v>1.1675071355922108E-2</v>
      </c>
      <c r="V104" s="26">
        <v>0.36662511085715127</v>
      </c>
      <c r="X104" s="27">
        <v>270.626532</v>
      </c>
      <c r="Y104" s="27">
        <v>32.212000000000003</v>
      </c>
      <c r="Z104" s="27">
        <v>61.691747999999997</v>
      </c>
      <c r="AA104" s="27">
        <v>188.884252</v>
      </c>
      <c r="AB104" s="27">
        <v>320.34055599999999</v>
      </c>
      <c r="AD104" s="26">
        <v>0.30972813287926743</v>
      </c>
      <c r="AE104" s="26">
        <v>3.6866165865462749E-2</v>
      </c>
      <c r="AF104" s="26">
        <v>7.0605309024535254E-2</v>
      </c>
      <c r="AG104" s="26">
        <v>0.21617528137358327</v>
      </c>
      <c r="AH104" s="26">
        <v>0.36662511085715127</v>
      </c>
    </row>
    <row r="105" spans="1:36">
      <c r="A105" s="33" t="s">
        <v>254</v>
      </c>
      <c r="B105" s="32">
        <v>931149.603</v>
      </c>
      <c r="C105" s="32">
        <v>593275.05799999996</v>
      </c>
      <c r="D105" s="32">
        <v>30623.948</v>
      </c>
      <c r="E105" s="32">
        <v>487261.114</v>
      </c>
      <c r="F105" s="24">
        <v>33107</v>
      </c>
      <c r="G105" s="32">
        <v>294403.223</v>
      </c>
      <c r="H105" s="32">
        <v>159750.891</v>
      </c>
      <c r="I105" s="32">
        <v>65046.932000000001</v>
      </c>
      <c r="J105" s="32">
        <v>10343.064</v>
      </c>
      <c r="K105" s="32">
        <v>337874.54499999998</v>
      </c>
      <c r="L105" s="26"/>
      <c r="M105" s="26">
        <v>1</v>
      </c>
      <c r="N105" s="26">
        <v>0.63714257739956315</v>
      </c>
      <c r="O105" s="26">
        <v>3.288832202831321E-2</v>
      </c>
      <c r="P105" s="26">
        <v>0.5232898262858412</v>
      </c>
      <c r="Q105" s="26">
        <v>3.5554974080786887E-2</v>
      </c>
      <c r="R105" s="26">
        <v>0.31617177524587314</v>
      </c>
      <c r="S105" s="26">
        <v>0.17156307695918119</v>
      </c>
      <c r="T105" s="26">
        <v>6.9856585655441658E-2</v>
      </c>
      <c r="U105" s="26">
        <v>1.1107843429967075E-2</v>
      </c>
      <c r="V105" s="26">
        <v>0.36285742260043685</v>
      </c>
      <c r="W105" s="26"/>
      <c r="X105" s="27">
        <v>294.40322300000003</v>
      </c>
      <c r="Y105" s="27">
        <v>33.106999999999999</v>
      </c>
      <c r="Z105" s="27">
        <v>65.046931999999998</v>
      </c>
      <c r="AA105" s="27">
        <v>200.71790300000001</v>
      </c>
      <c r="AB105" s="27">
        <v>337.87454500000001</v>
      </c>
      <c r="AC105" s="26"/>
      <c r="AD105" s="26">
        <v>0.31617177524587314</v>
      </c>
      <c r="AE105" s="26">
        <v>3.5554974080786887E-2</v>
      </c>
      <c r="AF105" s="26">
        <v>6.9856585655441658E-2</v>
      </c>
      <c r="AG105" s="26">
        <v>0.21555924241746147</v>
      </c>
      <c r="AH105" s="26">
        <v>0.36285742260043685</v>
      </c>
      <c r="AI105" s="26"/>
      <c r="AJ105" s="26"/>
    </row>
    <row r="106" spans="1:36">
      <c r="A106" s="33" t="s">
        <v>255</v>
      </c>
      <c r="B106" s="32">
        <v>969684.97100000002</v>
      </c>
      <c r="C106" s="32">
        <v>600235.96699999995</v>
      </c>
      <c r="D106" s="32">
        <v>24617.637999999999</v>
      </c>
      <c r="E106" s="32">
        <v>499099.196</v>
      </c>
      <c r="F106" s="32">
        <v>33339</v>
      </c>
      <c r="G106" s="32">
        <v>302862.34000000003</v>
      </c>
      <c r="H106" s="32">
        <v>162897.856</v>
      </c>
      <c r="I106" s="32">
        <v>67383.92</v>
      </c>
      <c r="J106" s="32">
        <v>9135.2129999999997</v>
      </c>
      <c r="K106" s="32">
        <v>369449.00400000002</v>
      </c>
      <c r="L106" s="26"/>
      <c r="M106" s="26">
        <v>1</v>
      </c>
      <c r="N106" s="26">
        <v>0.61900100027434568</v>
      </c>
      <c r="O106" s="26">
        <v>2.538725332064572E-2</v>
      </c>
      <c r="P106" s="26">
        <v>0.51470241462574962</v>
      </c>
      <c r="Q106" s="26">
        <v>3.4381269172006172E-2</v>
      </c>
      <c r="R106" s="26">
        <v>0.31233065279713407</v>
      </c>
      <c r="S106" s="26">
        <v>0.1679904926566094</v>
      </c>
      <c r="T106" s="26">
        <v>6.9490527351898077E-2</v>
      </c>
      <c r="U106" s="26">
        <v>9.4208049760523722E-3</v>
      </c>
      <c r="V106" s="26">
        <v>0.38099899972565421</v>
      </c>
      <c r="W106" s="26"/>
      <c r="X106" s="27">
        <v>302.86234000000002</v>
      </c>
      <c r="Y106" s="27">
        <v>33.338999999999999</v>
      </c>
      <c r="Z106" s="27">
        <v>67.383920000000003</v>
      </c>
      <c r="AA106" s="27">
        <v>196.65070699999998</v>
      </c>
      <c r="AB106" s="27">
        <v>369.449004</v>
      </c>
      <c r="AC106" s="26"/>
      <c r="AD106" s="26">
        <v>0.31233065279713407</v>
      </c>
      <c r="AE106" s="26">
        <v>3.4381269172006172E-2</v>
      </c>
      <c r="AF106" s="26">
        <v>6.9490527351898077E-2</v>
      </c>
      <c r="AG106" s="26">
        <v>0.20279855095330751</v>
      </c>
      <c r="AH106" s="26">
        <v>0.38099899972565421</v>
      </c>
      <c r="AI106" s="26"/>
      <c r="AJ106" s="26"/>
    </row>
    <row r="107" spans="1:36">
      <c r="A107" s="33" t="s">
        <v>259</v>
      </c>
      <c r="B107" s="32">
        <v>995826.32200000004</v>
      </c>
      <c r="C107" s="32">
        <v>632570.10199999996</v>
      </c>
      <c r="D107" s="32">
        <v>25490.702000000001</v>
      </c>
      <c r="E107" s="32">
        <v>534075.05099999998</v>
      </c>
      <c r="F107" s="32">
        <v>33743</v>
      </c>
      <c r="G107" s="32">
        <v>339625.78700000001</v>
      </c>
      <c r="H107" s="32">
        <v>160706.264</v>
      </c>
      <c r="I107" s="32">
        <v>63349.22</v>
      </c>
      <c r="J107" s="32">
        <v>9655.1290000000008</v>
      </c>
      <c r="K107" s="32">
        <v>363256.22</v>
      </c>
      <c r="L107" s="26"/>
      <c r="M107" s="26">
        <v>1</v>
      </c>
      <c r="N107" s="26">
        <v>0.63522131121173553</v>
      </c>
      <c r="O107" s="26">
        <v>2.5597537880706872E-2</v>
      </c>
      <c r="P107" s="26">
        <v>0.53631345065008229</v>
      </c>
      <c r="Q107" s="26">
        <v>3.3884422669438134E-2</v>
      </c>
      <c r="R107" s="26">
        <v>0.34104921661229193</v>
      </c>
      <c r="S107" s="26">
        <v>0.16137981136835222</v>
      </c>
      <c r="T107" s="26">
        <v>6.3614727388176029E-2</v>
      </c>
      <c r="U107" s="26">
        <v>9.6955952927703388E-3</v>
      </c>
      <c r="V107" s="26">
        <v>0.36477868878826436</v>
      </c>
      <c r="W107" s="26"/>
      <c r="X107" s="27">
        <v>339.625787</v>
      </c>
      <c r="Y107" s="27">
        <v>33.743000000000002</v>
      </c>
      <c r="Z107" s="27">
        <v>63.349220000000003</v>
      </c>
      <c r="AA107" s="27">
        <v>195.85209499999996</v>
      </c>
      <c r="AB107" s="27">
        <v>363.25621999999998</v>
      </c>
      <c r="AC107" s="26"/>
      <c r="AD107" s="26">
        <v>0.34104921661229193</v>
      </c>
      <c r="AE107" s="26">
        <v>3.3884422669438134E-2</v>
      </c>
      <c r="AF107" s="26">
        <v>6.3614727388176029E-2</v>
      </c>
      <c r="AG107" s="26">
        <v>0.19667294454182943</v>
      </c>
      <c r="AH107" s="26">
        <v>0.36477868878826436</v>
      </c>
      <c r="AI107" s="26"/>
      <c r="AJ107" s="26"/>
    </row>
    <row r="108" spans="1:36">
      <c r="A108" s="33" t="s">
        <v>261</v>
      </c>
      <c r="B108" s="32">
        <v>1008585.588</v>
      </c>
      <c r="C108" s="32">
        <v>607445.86100000003</v>
      </c>
      <c r="D108" s="32">
        <v>19216.212</v>
      </c>
      <c r="E108" s="32">
        <v>531639.39300000004</v>
      </c>
      <c r="F108" s="32">
        <v>35460</v>
      </c>
      <c r="G108" s="32">
        <v>332628.59299999999</v>
      </c>
      <c r="H108" s="32">
        <v>163550.79999999999</v>
      </c>
      <c r="I108" s="32">
        <v>48057.14</v>
      </c>
      <c r="J108" s="32">
        <v>8533.116</v>
      </c>
      <c r="K108" s="32">
        <v>401139.72700000001</v>
      </c>
      <c r="L108" s="26"/>
      <c r="M108" s="26">
        <v>1</v>
      </c>
      <c r="N108" s="26">
        <v>0.60227497619170822</v>
      </c>
      <c r="O108" s="26">
        <v>1.9052633934721661E-2</v>
      </c>
      <c r="P108" s="26">
        <v>0.52711381098973231</v>
      </c>
      <c r="Q108" s="26">
        <v>3.5158146638121501E-2</v>
      </c>
      <c r="R108" s="26">
        <v>0.32979709105262367</v>
      </c>
      <c r="S108" s="26">
        <v>0.16215857329898709</v>
      </c>
      <c r="T108" s="26">
        <v>4.7648053444126745E-2</v>
      </c>
      <c r="U108" s="26">
        <v>8.4604778231274907E-3</v>
      </c>
      <c r="V108" s="26">
        <v>0.39772502380829183</v>
      </c>
      <c r="W108" s="26"/>
      <c r="X108" s="27">
        <v>332.62859299999997</v>
      </c>
      <c r="Y108" s="27">
        <v>35.46</v>
      </c>
      <c r="Z108" s="27">
        <v>48.057139999999997</v>
      </c>
      <c r="AA108" s="27">
        <v>191.300128</v>
      </c>
      <c r="AB108" s="27">
        <v>401.13972699999999</v>
      </c>
      <c r="AC108" s="26"/>
      <c r="AD108" s="26">
        <v>0.32979709105262367</v>
      </c>
      <c r="AE108" s="26">
        <v>3.5158146638121501E-2</v>
      </c>
      <c r="AF108" s="26">
        <v>4.7648053444126745E-2</v>
      </c>
      <c r="AG108" s="26">
        <v>0.18967168505683624</v>
      </c>
      <c r="AH108" s="26">
        <v>0.39772502380829183</v>
      </c>
      <c r="AI108" s="26"/>
      <c r="AJ108" s="26"/>
    </row>
    <row r="109" spans="1:36" s="112" customFormat="1">
      <c r="A109" s="121" t="s">
        <v>266</v>
      </c>
      <c r="B109" s="111">
        <v>1012546.623</v>
      </c>
      <c r="C109" s="111">
        <v>615680.93299999996</v>
      </c>
      <c r="D109" s="111">
        <v>21416.871999999999</v>
      </c>
      <c r="E109" s="111">
        <v>530116.41899999999</v>
      </c>
      <c r="F109" s="111">
        <v>35460</v>
      </c>
      <c r="G109" s="111">
        <v>304274.69400000002</v>
      </c>
      <c r="H109" s="111">
        <v>190381.72500000001</v>
      </c>
      <c r="I109" s="111">
        <v>56850.171999999999</v>
      </c>
      <c r="J109" s="111">
        <v>7297.47</v>
      </c>
      <c r="K109" s="111">
        <v>440762.06800000003</v>
      </c>
      <c r="L109" s="111"/>
      <c r="M109" s="113">
        <v>1</v>
      </c>
      <c r="N109" s="113">
        <v>0.60805193461200246</v>
      </c>
      <c r="O109" s="113">
        <v>2.1151492201460832E-2</v>
      </c>
      <c r="P109" s="113">
        <v>0.52354766383927787</v>
      </c>
      <c r="Q109" s="113">
        <v>3.5020609613943675E-2</v>
      </c>
      <c r="R109" s="113">
        <v>0.30050437884873576</v>
      </c>
      <c r="S109" s="113">
        <v>0.18802267537659845</v>
      </c>
      <c r="T109" s="113">
        <v>5.614573265926541E-2</v>
      </c>
      <c r="U109" s="113">
        <v>7.2070459119984642E-3</v>
      </c>
      <c r="V109" s="113">
        <v>0.43530051652742513</v>
      </c>
      <c r="X109" s="118">
        <v>304.27469400000001</v>
      </c>
      <c r="Y109" s="118">
        <v>35.46</v>
      </c>
      <c r="Z109" s="118">
        <v>56.850172000000001</v>
      </c>
      <c r="AA109" s="118">
        <v>219.09606700000001</v>
      </c>
      <c r="AB109" s="118">
        <v>440.76206800000006</v>
      </c>
      <c r="AD109" s="113">
        <v>0.30050437884873576</v>
      </c>
      <c r="AE109" s="113">
        <v>3.5020609613943675E-2</v>
      </c>
      <c r="AF109" s="113">
        <v>5.614573265926541E-2</v>
      </c>
      <c r="AG109" s="113">
        <v>0.21638121349005776</v>
      </c>
      <c r="AH109" s="113">
        <v>0.43530051652742513</v>
      </c>
    </row>
    <row r="110" spans="1:36" s="112" customFormat="1">
      <c r="A110" s="121" t="s">
        <v>273</v>
      </c>
      <c r="B110" s="111">
        <v>1013468.925</v>
      </c>
      <c r="C110" s="111">
        <v>572706.85700000008</v>
      </c>
      <c r="D110" s="111">
        <v>22535.964</v>
      </c>
      <c r="E110" s="111">
        <v>485739.90600000002</v>
      </c>
      <c r="F110" s="111">
        <v>40395</v>
      </c>
      <c r="G110" s="111">
        <v>284704.73700000002</v>
      </c>
      <c r="H110" s="111">
        <v>160640.16899999999</v>
      </c>
      <c r="I110" s="111">
        <v>58260.116000000002</v>
      </c>
      <c r="J110" s="111">
        <v>6170.8710000000001</v>
      </c>
      <c r="K110" s="111">
        <v>440762.06800000003</v>
      </c>
      <c r="L110" s="111"/>
      <c r="M110" s="113">
        <v>1</v>
      </c>
      <c r="N110" s="113">
        <v>0.56509562639032085</v>
      </c>
      <c r="O110" s="113">
        <v>2.2236462750942265E-2</v>
      </c>
      <c r="P110" s="113">
        <v>0.47928445956051391</v>
      </c>
      <c r="Q110" s="113">
        <v>3.9858153519605942E-2</v>
      </c>
      <c r="R110" s="113">
        <v>0.28092103267991175</v>
      </c>
      <c r="S110" s="113">
        <v>0.15850527336099623</v>
      </c>
      <c r="T110" s="113">
        <v>5.7485843485531637E-2</v>
      </c>
      <c r="U110" s="113">
        <v>6.0888605933329433E-3</v>
      </c>
      <c r="V110" s="113">
        <v>0.43490437360967926</v>
      </c>
      <c r="X110" s="118">
        <v>284.70473700000002</v>
      </c>
      <c r="Y110" s="118">
        <v>40.395000000000003</v>
      </c>
      <c r="Z110" s="118">
        <v>58.260116000000004</v>
      </c>
      <c r="AA110" s="118">
        <v>189.34700400000003</v>
      </c>
      <c r="AB110" s="118">
        <v>440.76206800000006</v>
      </c>
      <c r="AD110" s="113">
        <v>0.28092103267991175</v>
      </c>
      <c r="AE110" s="113">
        <v>3.9858153519605942E-2</v>
      </c>
      <c r="AF110" s="113">
        <v>5.7485843485531637E-2</v>
      </c>
      <c r="AG110" s="113">
        <v>0.18683059670527144</v>
      </c>
      <c r="AH110" s="113">
        <v>0.43490437360967926</v>
      </c>
    </row>
    <row r="111" spans="1:36" s="112" customFormat="1">
      <c r="A111" s="121" t="s">
        <v>274</v>
      </c>
      <c r="B111" s="111">
        <v>1040614.07</v>
      </c>
      <c r="C111" s="111">
        <v>589236.33499999996</v>
      </c>
      <c r="D111" s="111">
        <v>18145.261999999999</v>
      </c>
      <c r="E111" s="111">
        <v>505555.82799999998</v>
      </c>
      <c r="F111" s="111">
        <v>54519</v>
      </c>
      <c r="G111" s="111">
        <v>300960.78700000001</v>
      </c>
      <c r="H111" s="111">
        <v>150076.04199999999</v>
      </c>
      <c r="I111" s="111">
        <v>58055.544000000002</v>
      </c>
      <c r="J111" s="111">
        <v>7479.701</v>
      </c>
      <c r="K111" s="111">
        <v>451377.73499999999</v>
      </c>
      <c r="L111" s="111"/>
      <c r="M111" s="113">
        <v>1</v>
      </c>
      <c r="N111" s="113">
        <v>0.56623906209532604</v>
      </c>
      <c r="O111" s="113">
        <v>1.7437071555259673E-2</v>
      </c>
      <c r="P111" s="113">
        <v>0.48582451705654911</v>
      </c>
      <c r="Q111" s="113">
        <v>5.2391180911094161E-2</v>
      </c>
      <c r="R111" s="113">
        <v>0.28921460479580102</v>
      </c>
      <c r="S111" s="113">
        <v>0.14421873231062501</v>
      </c>
      <c r="T111" s="113">
        <v>5.5789697327463583E-2</v>
      </c>
      <c r="U111" s="113">
        <v>7.1877761560537046E-3</v>
      </c>
      <c r="V111" s="113">
        <v>0.4337609379046739</v>
      </c>
      <c r="X111" s="118">
        <v>300.96078700000004</v>
      </c>
      <c r="Y111" s="118">
        <v>54.518999999999998</v>
      </c>
      <c r="Z111" s="118">
        <v>58.055544000000005</v>
      </c>
      <c r="AA111" s="118">
        <v>175.70100499999998</v>
      </c>
      <c r="AB111" s="118">
        <v>451.37773499999997</v>
      </c>
      <c r="AD111" s="113">
        <v>0.28921460479580102</v>
      </c>
      <c r="AE111" s="113">
        <v>5.2391180911094161E-2</v>
      </c>
      <c r="AF111" s="113">
        <v>5.5789697327463583E-2</v>
      </c>
      <c r="AG111" s="113">
        <v>0.16884358002193839</v>
      </c>
      <c r="AH111" s="113">
        <v>0.4337609379046739</v>
      </c>
    </row>
    <row r="112" spans="1:36" s="112" customFormat="1">
      <c r="A112" s="121" t="s">
        <v>275</v>
      </c>
      <c r="B112" s="111">
        <v>1049072.6399999999</v>
      </c>
      <c r="C112" s="111">
        <v>592646.66399999999</v>
      </c>
      <c r="D112" s="111">
        <v>20176.694</v>
      </c>
      <c r="E112" s="111">
        <v>517134.00799999997</v>
      </c>
      <c r="F112" s="111">
        <v>69285</v>
      </c>
      <c r="G112" s="111">
        <v>297634.64799999999</v>
      </c>
      <c r="H112" s="111">
        <v>150214.35999999999</v>
      </c>
      <c r="I112" s="111">
        <v>48548.911999999997</v>
      </c>
      <c r="J112" s="111">
        <v>6787.05</v>
      </c>
      <c r="K112" s="111">
        <v>456425.97700000001</v>
      </c>
      <c r="L112" s="111"/>
      <c r="M112" s="113">
        <v>1</v>
      </c>
      <c r="N112" s="113">
        <v>0.5649243354587915</v>
      </c>
      <c r="O112" s="113">
        <v>1.9232885532121019E-2</v>
      </c>
      <c r="P112" s="113">
        <v>0.49294394714173467</v>
      </c>
      <c r="Q112" s="113">
        <v>6.6044044385715761E-2</v>
      </c>
      <c r="R112" s="113">
        <v>0.28371214408946938</v>
      </c>
      <c r="S112" s="113">
        <v>0.14318775866654954</v>
      </c>
      <c r="T112" s="113">
        <v>4.6277931716911427E-2</v>
      </c>
      <c r="U112" s="113">
        <v>6.4695710680244232E-3</v>
      </c>
      <c r="V112" s="113">
        <v>0.43507566549443139</v>
      </c>
      <c r="X112" s="118">
        <v>297.63464799999997</v>
      </c>
      <c r="Y112" s="118">
        <v>69.284999999999997</v>
      </c>
      <c r="Z112" s="118">
        <v>48.548911999999994</v>
      </c>
      <c r="AA112" s="118">
        <v>177.17810399999996</v>
      </c>
      <c r="AB112" s="118">
        <v>456.42597699999999</v>
      </c>
      <c r="AD112" s="113">
        <v>0.28371214408946938</v>
      </c>
      <c r="AE112" s="113">
        <v>6.6044044385715761E-2</v>
      </c>
      <c r="AF112" s="113">
        <v>4.6277931716911427E-2</v>
      </c>
      <c r="AG112" s="113">
        <v>0.16889021526669498</v>
      </c>
      <c r="AH112" s="113">
        <v>0.43507566549443139</v>
      </c>
    </row>
    <row r="113" spans="1:36" s="112" customFormat="1">
      <c r="A113" s="121" t="s">
        <v>281</v>
      </c>
      <c r="B113" s="111">
        <v>1049118.6170000001</v>
      </c>
      <c r="C113" s="111">
        <v>596355.55599999998</v>
      </c>
      <c r="D113" s="111">
        <v>14596.483</v>
      </c>
      <c r="E113" s="111">
        <v>528407.86399999994</v>
      </c>
      <c r="F113" s="111">
        <v>84863</v>
      </c>
      <c r="G113" s="111">
        <v>246965.39600000001</v>
      </c>
      <c r="H113" s="111">
        <v>196579.46799999999</v>
      </c>
      <c r="I113" s="111">
        <v>48548.911999999997</v>
      </c>
      <c r="J113" s="111">
        <v>4802.2969999999996</v>
      </c>
      <c r="K113" s="111">
        <v>452763.06199999998</v>
      </c>
      <c r="L113" s="111"/>
      <c r="M113" s="113">
        <v>1</v>
      </c>
      <c r="N113" s="113">
        <v>0.56843482360965469</v>
      </c>
      <c r="O113" s="113">
        <v>1.3913091201964628E-2</v>
      </c>
      <c r="P113" s="113">
        <v>0.503668370227768</v>
      </c>
      <c r="Q113" s="113">
        <v>8.0889804665433745E-2</v>
      </c>
      <c r="R113" s="113">
        <v>0.23540273902126357</v>
      </c>
      <c r="S113" s="113">
        <v>0.18737582654107068</v>
      </c>
      <c r="T113" s="113">
        <v>4.6275903614052434E-2</v>
      </c>
      <c r="U113" s="113">
        <v>4.577458565869677E-3</v>
      </c>
      <c r="V113" s="113">
        <v>0.43156517734352617</v>
      </c>
      <c r="X113" s="118">
        <v>246.965396</v>
      </c>
      <c r="Y113" s="118">
        <v>84.863</v>
      </c>
      <c r="Z113" s="118">
        <v>48.548911999999994</v>
      </c>
      <c r="AA113" s="118">
        <v>215.97824799999998</v>
      </c>
      <c r="AB113" s="118">
        <v>452.76306199999999</v>
      </c>
      <c r="AD113" s="113">
        <v>0.23540273902126357</v>
      </c>
      <c r="AE113" s="113">
        <v>8.0889804665433745E-2</v>
      </c>
      <c r="AF113" s="113">
        <v>4.6275903614052434E-2</v>
      </c>
      <c r="AG113" s="113">
        <v>0.20586637630890497</v>
      </c>
      <c r="AH113" s="113">
        <v>0.43156517734352617</v>
      </c>
    </row>
    <row r="114" spans="1:36" s="112" customFormat="1">
      <c r="A114" s="121" t="s">
        <v>285</v>
      </c>
      <c r="B114" s="111">
        <v>1082464.7890000001</v>
      </c>
      <c r="C114" s="111">
        <v>622778.93900000013</v>
      </c>
      <c r="D114" s="111">
        <v>14443.378000000001</v>
      </c>
      <c r="E114" s="111">
        <v>556435.93700000003</v>
      </c>
      <c r="F114" s="111">
        <v>100688</v>
      </c>
      <c r="G114" s="111">
        <v>255647.55499999999</v>
      </c>
      <c r="H114" s="111">
        <v>200100.38200000001</v>
      </c>
      <c r="I114" s="111">
        <v>47888.508000000002</v>
      </c>
      <c r="J114" s="111">
        <v>4011.116</v>
      </c>
      <c r="K114" s="111">
        <v>459685.85</v>
      </c>
      <c r="L114" s="111"/>
      <c r="M114" s="113">
        <v>1</v>
      </c>
      <c r="N114" s="113">
        <v>0.57533413126105859</v>
      </c>
      <c r="O114" s="113">
        <v>1.3343046486845124E-2</v>
      </c>
      <c r="P114" s="113">
        <v>0.51404529981436653</v>
      </c>
      <c r="Q114" s="113">
        <v>9.301734432675389E-2</v>
      </c>
      <c r="R114" s="113">
        <v>0.23617170516573724</v>
      </c>
      <c r="S114" s="113">
        <v>0.18485625032187536</v>
      </c>
      <c r="T114" s="113">
        <v>4.4240245490331599E-2</v>
      </c>
      <c r="U114" s="113">
        <v>3.7055394695152525E-3</v>
      </c>
      <c r="V114" s="113">
        <v>0.42466586873894141</v>
      </c>
      <c r="X114" s="118">
        <v>255.64755499999998</v>
      </c>
      <c r="Y114" s="118">
        <v>100.688</v>
      </c>
      <c r="Z114" s="118">
        <v>47.888508000000002</v>
      </c>
      <c r="AA114" s="118">
        <v>218.55487600000001</v>
      </c>
      <c r="AB114" s="118">
        <v>459.68584999999996</v>
      </c>
      <c r="AD114" s="113">
        <v>0.23617170516573724</v>
      </c>
      <c r="AE114" s="113">
        <v>9.301734432675389E-2</v>
      </c>
      <c r="AF114" s="113">
        <v>4.4240245490331599E-2</v>
      </c>
      <c r="AG114" s="113">
        <v>0.20190483627823572</v>
      </c>
      <c r="AH114" s="113">
        <v>0.42466586873894141</v>
      </c>
    </row>
    <row r="115" spans="1:36">
      <c r="B115" s="32"/>
      <c r="C115" s="32"/>
      <c r="D115" s="32"/>
      <c r="E115" s="32"/>
      <c r="F115" s="32"/>
      <c r="G115" s="32"/>
      <c r="H115" s="32"/>
      <c r="I115" s="32"/>
      <c r="J115" s="32"/>
      <c r="K115" s="32"/>
      <c r="L115" s="26"/>
      <c r="M115" s="26"/>
      <c r="N115" s="26"/>
      <c r="O115" s="26"/>
      <c r="P115" s="26"/>
      <c r="Q115" s="26"/>
      <c r="R115" s="26"/>
      <c r="S115" s="26"/>
      <c r="T115" s="26"/>
      <c r="U115" s="26"/>
      <c r="V115" s="26"/>
      <c r="W115" s="26"/>
      <c r="X115" s="27"/>
      <c r="Y115" s="27"/>
      <c r="Z115" s="27"/>
      <c r="AA115" s="27"/>
      <c r="AB115" s="27"/>
      <c r="AC115" s="26"/>
      <c r="AD115" s="26"/>
      <c r="AE115" s="26"/>
      <c r="AF115" s="26"/>
      <c r="AG115" s="26"/>
      <c r="AH115" s="26"/>
      <c r="AI115" s="26"/>
      <c r="AJ115" s="26"/>
    </row>
    <row r="116" spans="1:36">
      <c r="B116" s="32"/>
      <c r="C116" s="32"/>
      <c r="D116" s="32"/>
      <c r="E116" s="32"/>
      <c r="F116" s="32"/>
      <c r="G116" s="32"/>
      <c r="H116" s="32"/>
      <c r="I116" s="32"/>
      <c r="J116" s="32"/>
      <c r="K116" s="32"/>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row>
    <row r="117" spans="1:36">
      <c r="B117" s="32"/>
      <c r="C117" s="32"/>
      <c r="D117" s="32"/>
      <c r="E117" s="32"/>
      <c r="F117" s="32"/>
      <c r="G117" s="32"/>
      <c r="H117" s="32"/>
      <c r="I117" s="32"/>
      <c r="J117" s="32"/>
      <c r="K117" s="32"/>
      <c r="L117" s="32"/>
      <c r="Y117" s="27"/>
      <c r="Z117" s="27"/>
      <c r="AA117" s="27"/>
      <c r="AB117" s="27"/>
    </row>
    <row r="118" spans="1:36">
      <c r="B118" s="32"/>
      <c r="C118" s="32"/>
      <c r="D118" s="32"/>
      <c r="E118" s="32"/>
      <c r="F118" s="32"/>
      <c r="G118" s="32"/>
      <c r="H118" s="32"/>
      <c r="I118" s="32"/>
      <c r="J118" s="32"/>
      <c r="K118" s="32"/>
      <c r="L118" s="32"/>
      <c r="Y118" s="27"/>
      <c r="Z118" s="27"/>
      <c r="AA118" s="27"/>
      <c r="AB118" s="27"/>
    </row>
    <row r="119" spans="1:36">
      <c r="B119" s="32"/>
      <c r="C119" s="32"/>
      <c r="D119" s="32"/>
      <c r="E119" s="32"/>
      <c r="F119" s="32"/>
      <c r="G119" s="32"/>
      <c r="H119" s="32"/>
      <c r="I119" s="32"/>
      <c r="J119" s="32"/>
      <c r="K119" s="32"/>
      <c r="L119" s="32"/>
      <c r="Y119" s="27"/>
      <c r="Z119" s="27"/>
      <c r="AA119" s="27"/>
      <c r="AB119" s="27"/>
    </row>
    <row r="120" spans="1:36">
      <c r="B120" s="32"/>
      <c r="C120" s="32"/>
      <c r="D120" s="32"/>
      <c r="E120" s="32"/>
      <c r="F120" s="32"/>
      <c r="G120" s="32"/>
      <c r="H120" s="32"/>
      <c r="I120" s="32"/>
      <c r="J120" s="32"/>
      <c r="K120" s="32"/>
      <c r="L120" s="32"/>
      <c r="Y120" s="27"/>
      <c r="Z120" s="27"/>
      <c r="AA120" s="27"/>
      <c r="AB120" s="27"/>
    </row>
    <row r="121" spans="1:36">
      <c r="B121" s="32"/>
      <c r="C121" s="32"/>
      <c r="D121" s="32"/>
      <c r="E121" s="32"/>
      <c r="F121" s="32"/>
      <c r="G121" s="32"/>
      <c r="H121" s="32"/>
      <c r="I121" s="32"/>
      <c r="J121" s="32"/>
      <c r="K121" s="32"/>
      <c r="L121" s="32"/>
      <c r="Y121" s="27"/>
      <c r="Z121" s="27"/>
      <c r="AA121" s="27"/>
      <c r="AB121" s="27"/>
    </row>
    <row r="122" spans="1:36">
      <c r="B122" s="32"/>
      <c r="C122" s="32"/>
      <c r="D122" s="32"/>
      <c r="E122" s="32"/>
      <c r="F122" s="32"/>
      <c r="G122" s="32"/>
      <c r="H122" s="32"/>
      <c r="I122" s="32"/>
      <c r="J122" s="32"/>
      <c r="K122" s="32"/>
      <c r="L122" s="32"/>
      <c r="Y122" s="27"/>
      <c r="Z122" s="27"/>
      <c r="AA122" s="27"/>
      <c r="AB122" s="27"/>
    </row>
    <row r="123" spans="1:36">
      <c r="B123" s="32"/>
      <c r="C123" s="32"/>
      <c r="D123" s="32"/>
      <c r="E123" s="32"/>
      <c r="F123" s="32"/>
      <c r="G123" s="32"/>
      <c r="H123" s="32"/>
      <c r="I123" s="32"/>
      <c r="J123" s="32"/>
      <c r="K123" s="32"/>
      <c r="L123" s="32"/>
      <c r="Y123" s="27"/>
      <c r="Z123" s="27"/>
      <c r="AA123" s="27"/>
      <c r="AB123" s="27"/>
    </row>
    <row r="124" spans="1:36">
      <c r="B124" s="32"/>
      <c r="C124" s="32"/>
      <c r="D124" s="32"/>
      <c r="E124" s="32"/>
      <c r="F124" s="32"/>
      <c r="G124" s="32"/>
      <c r="H124" s="32"/>
      <c r="I124" s="32"/>
      <c r="J124" s="32"/>
      <c r="K124" s="32"/>
      <c r="L124" s="32"/>
      <c r="Y124" s="27"/>
      <c r="Z124" s="27"/>
      <c r="AA124" s="27"/>
      <c r="AB124" s="27"/>
    </row>
    <row r="125" spans="1:36">
      <c r="B125" s="32"/>
      <c r="C125" s="32"/>
      <c r="D125" s="32"/>
      <c r="E125" s="32"/>
      <c r="F125" s="32"/>
      <c r="G125" s="32"/>
      <c r="H125" s="32"/>
      <c r="I125" s="32"/>
      <c r="J125" s="32"/>
      <c r="K125" s="32"/>
      <c r="L125" s="32"/>
      <c r="Y125" s="27"/>
      <c r="Z125" s="27"/>
      <c r="AA125" s="27"/>
      <c r="AB125" s="27"/>
    </row>
    <row r="126" spans="1:36">
      <c r="B126" s="32"/>
      <c r="C126" s="32"/>
      <c r="D126" s="32"/>
      <c r="E126" s="32"/>
      <c r="F126" s="32"/>
      <c r="G126" s="32"/>
      <c r="H126" s="32"/>
      <c r="I126" s="32"/>
      <c r="J126" s="32"/>
      <c r="K126" s="32"/>
      <c r="L126" s="32"/>
      <c r="Y126" s="27"/>
      <c r="Z126" s="27"/>
      <c r="AA126" s="27"/>
      <c r="AB126" s="27"/>
    </row>
    <row r="127" spans="1:36">
      <c r="B127" s="32"/>
      <c r="C127" s="32"/>
      <c r="D127" s="32"/>
      <c r="E127" s="32"/>
      <c r="F127" s="32"/>
      <c r="G127" s="32"/>
      <c r="H127" s="32"/>
      <c r="I127" s="32"/>
      <c r="J127" s="32"/>
      <c r="K127" s="32"/>
      <c r="L127" s="32"/>
      <c r="Y127" s="27"/>
      <c r="Z127" s="27"/>
      <c r="AA127" s="27"/>
      <c r="AB127" s="27"/>
    </row>
    <row r="128" spans="1:36">
      <c r="B128" s="32"/>
      <c r="C128" s="32"/>
      <c r="D128" s="32"/>
      <c r="E128" s="32"/>
      <c r="F128" s="32"/>
      <c r="G128" s="32"/>
      <c r="H128" s="32"/>
      <c r="I128" s="32"/>
      <c r="J128" s="32"/>
      <c r="K128" s="32"/>
      <c r="L128" s="32"/>
      <c r="Y128" s="27"/>
      <c r="Z128" s="27"/>
      <c r="AA128" s="27"/>
      <c r="AB128" s="27"/>
    </row>
    <row r="129" spans="2:28">
      <c r="B129" s="32"/>
      <c r="C129" s="32"/>
      <c r="D129" s="32"/>
      <c r="E129" s="32"/>
      <c r="F129" s="32"/>
      <c r="G129" s="32"/>
      <c r="H129" s="32"/>
      <c r="I129" s="32"/>
      <c r="J129" s="32"/>
      <c r="Y129" s="27"/>
      <c r="Z129" s="27"/>
      <c r="AA129" s="27"/>
      <c r="AB129" s="27"/>
    </row>
    <row r="130" spans="2:28">
      <c r="B130" s="32"/>
      <c r="C130" s="32"/>
      <c r="D130" s="32"/>
      <c r="E130" s="32"/>
      <c r="F130" s="32"/>
      <c r="G130" s="32"/>
      <c r="H130" s="32"/>
      <c r="I130" s="32"/>
      <c r="J130" s="32"/>
      <c r="Y130" s="27"/>
      <c r="Z130" s="27"/>
      <c r="AA130" s="27"/>
      <c r="AB130" s="27"/>
    </row>
    <row r="131" spans="2:28">
      <c r="B131" s="32"/>
      <c r="C131" s="32"/>
      <c r="D131" s="32"/>
      <c r="E131" s="32"/>
      <c r="F131" s="32"/>
      <c r="G131" s="32"/>
      <c r="H131" s="32"/>
      <c r="I131" s="32"/>
      <c r="J131" s="32"/>
      <c r="Y131" s="27"/>
      <c r="Z131" s="27"/>
      <c r="AA131" s="27"/>
      <c r="AB131" s="27"/>
    </row>
    <row r="132" spans="2:28">
      <c r="B132" s="32"/>
      <c r="C132" s="32"/>
      <c r="D132" s="32"/>
      <c r="E132" s="32"/>
      <c r="F132" s="32"/>
      <c r="G132" s="32"/>
      <c r="H132" s="32"/>
      <c r="I132" s="32"/>
      <c r="J132" s="32"/>
      <c r="Y132" s="27"/>
      <c r="Z132" s="27"/>
      <c r="AA132" s="27"/>
      <c r="AB132" s="27"/>
    </row>
    <row r="133" spans="2:28">
      <c r="B133" s="32"/>
      <c r="C133" s="32"/>
      <c r="D133" s="32"/>
      <c r="E133" s="32"/>
      <c r="F133" s="32"/>
      <c r="G133" s="32"/>
      <c r="H133" s="32"/>
      <c r="I133" s="32"/>
      <c r="J133" s="32"/>
      <c r="Y133" s="27"/>
      <c r="Z133" s="27"/>
      <c r="AA133" s="27"/>
      <c r="AB133" s="27"/>
    </row>
    <row r="134" spans="2:28">
      <c r="B134" s="32"/>
      <c r="C134" s="32"/>
      <c r="D134" s="32"/>
      <c r="E134" s="32"/>
      <c r="F134" s="32"/>
      <c r="G134" s="32"/>
      <c r="H134" s="32"/>
      <c r="I134" s="32"/>
      <c r="J134" s="32"/>
      <c r="Y134" s="27"/>
      <c r="Z134" s="27"/>
      <c r="AA134" s="27"/>
      <c r="AB134" s="27"/>
    </row>
    <row r="135" spans="2:28">
      <c r="B135" s="32"/>
      <c r="C135" s="32"/>
      <c r="D135" s="32"/>
      <c r="E135" s="32"/>
      <c r="F135" s="32"/>
      <c r="G135" s="32"/>
      <c r="H135" s="32"/>
      <c r="I135" s="32"/>
      <c r="J135" s="32"/>
      <c r="Y135" s="27"/>
      <c r="Z135" s="27"/>
      <c r="AA135" s="27"/>
      <c r="AB135" s="27"/>
    </row>
    <row r="136" spans="2:28">
      <c r="B136" s="32"/>
      <c r="C136" s="32"/>
      <c r="D136" s="32"/>
      <c r="E136" s="32"/>
      <c r="F136" s="32"/>
      <c r="G136" s="32"/>
      <c r="H136" s="32"/>
      <c r="I136" s="32"/>
      <c r="J136" s="32"/>
      <c r="Y136" s="27"/>
      <c r="Z136" s="27"/>
      <c r="AA136" s="27"/>
      <c r="AB136" s="27"/>
    </row>
    <row r="137" spans="2:28">
      <c r="B137" s="32"/>
      <c r="C137" s="32"/>
      <c r="D137" s="32"/>
      <c r="E137" s="32"/>
      <c r="F137" s="32"/>
      <c r="G137" s="32"/>
      <c r="H137" s="32"/>
      <c r="I137" s="32"/>
      <c r="J137" s="32"/>
      <c r="Y137" s="27"/>
      <c r="Z137" s="27"/>
      <c r="AA137" s="27"/>
      <c r="AB137" s="27"/>
    </row>
    <row r="138" spans="2:28">
      <c r="B138" s="32"/>
      <c r="C138" s="32"/>
      <c r="D138" s="32"/>
      <c r="E138" s="32"/>
      <c r="F138" s="32"/>
      <c r="G138" s="32"/>
      <c r="H138" s="32"/>
      <c r="I138" s="32"/>
      <c r="J138" s="32"/>
      <c r="Y138" s="27"/>
      <c r="Z138" s="27"/>
      <c r="AA138" s="27"/>
      <c r="AB138" s="27"/>
    </row>
    <row r="139" spans="2:28">
      <c r="B139" s="32"/>
      <c r="C139" s="32"/>
      <c r="D139" s="32"/>
      <c r="E139" s="32"/>
      <c r="F139" s="32"/>
      <c r="G139" s="32"/>
      <c r="H139" s="32"/>
      <c r="I139" s="32"/>
      <c r="J139" s="32"/>
      <c r="Y139" s="27"/>
      <c r="Z139" s="27"/>
      <c r="AA139" s="27"/>
      <c r="AB139" s="27"/>
    </row>
    <row r="140" spans="2:28">
      <c r="B140" s="32"/>
      <c r="C140" s="32"/>
      <c r="D140" s="32"/>
      <c r="E140" s="32"/>
      <c r="F140" s="32"/>
      <c r="G140" s="32"/>
      <c r="H140" s="32"/>
      <c r="I140" s="32"/>
      <c r="J140" s="32"/>
      <c r="Y140" s="27"/>
      <c r="Z140" s="27"/>
      <c r="AA140" s="27"/>
      <c r="AB140" s="27"/>
    </row>
    <row r="141" spans="2:28">
      <c r="B141" s="32"/>
      <c r="C141" s="32"/>
      <c r="D141" s="32"/>
      <c r="E141" s="32"/>
      <c r="F141" s="32"/>
      <c r="G141" s="32"/>
      <c r="H141" s="32"/>
      <c r="I141" s="32"/>
      <c r="J141" s="32"/>
      <c r="Y141" s="27"/>
      <c r="Z141" s="27"/>
      <c r="AA141" s="27"/>
      <c r="AB141" s="27"/>
    </row>
    <row r="142" spans="2:28">
      <c r="B142" s="32"/>
      <c r="C142" s="32"/>
      <c r="D142" s="32"/>
      <c r="E142" s="32"/>
      <c r="F142" s="32"/>
      <c r="G142" s="32"/>
      <c r="H142" s="32"/>
      <c r="I142" s="32"/>
      <c r="J142" s="32"/>
      <c r="Y142" s="27"/>
      <c r="Z142" s="27"/>
      <c r="AA142" s="27"/>
      <c r="AB142" s="27"/>
    </row>
    <row r="143" spans="2:28">
      <c r="B143" s="32"/>
      <c r="C143" s="32"/>
      <c r="D143" s="32"/>
      <c r="E143" s="32"/>
      <c r="F143" s="32"/>
      <c r="G143" s="32"/>
      <c r="H143" s="32"/>
      <c r="I143" s="32"/>
      <c r="J143" s="32"/>
      <c r="Y143" s="27"/>
      <c r="Z143" s="27"/>
      <c r="AA143" s="27"/>
      <c r="AB143" s="27"/>
    </row>
    <row r="144" spans="2:28">
      <c r="B144" s="32"/>
      <c r="C144" s="32"/>
      <c r="D144" s="32"/>
      <c r="E144" s="32"/>
      <c r="F144" s="32"/>
      <c r="G144" s="32"/>
      <c r="H144" s="32"/>
      <c r="I144" s="32"/>
      <c r="J144" s="32"/>
      <c r="Y144" s="27"/>
      <c r="Z144" s="27"/>
      <c r="AA144" s="27"/>
      <c r="AB144" s="27"/>
    </row>
    <row r="145" spans="2:28">
      <c r="B145" s="32"/>
      <c r="C145" s="32"/>
      <c r="D145" s="32"/>
      <c r="E145" s="32"/>
      <c r="F145" s="32"/>
      <c r="G145" s="32"/>
      <c r="H145" s="32"/>
      <c r="I145" s="32"/>
      <c r="J145" s="32"/>
      <c r="Y145" s="27"/>
      <c r="Z145" s="27"/>
      <c r="AA145" s="27"/>
      <c r="AB145" s="27"/>
    </row>
    <row r="146" spans="2:28">
      <c r="B146" s="32"/>
      <c r="C146" s="32"/>
      <c r="D146" s="32"/>
      <c r="E146" s="32"/>
      <c r="F146" s="32"/>
      <c r="G146" s="32"/>
      <c r="H146" s="32"/>
      <c r="I146" s="32"/>
      <c r="J146" s="32"/>
      <c r="Y146" s="27"/>
      <c r="Z146" s="27"/>
      <c r="AA146" s="27"/>
      <c r="AB146" s="27"/>
    </row>
    <row r="147" spans="2:28">
      <c r="Y147" s="27"/>
      <c r="Z147" s="27"/>
      <c r="AA147" s="27"/>
      <c r="AB147" s="27"/>
    </row>
    <row r="148" spans="2:28">
      <c r="Y148" s="27"/>
      <c r="Z148" s="27"/>
      <c r="AA148" s="27"/>
      <c r="AB148" s="27"/>
    </row>
    <row r="149" spans="2:28">
      <c r="Y149" s="27"/>
      <c r="Z149" s="27"/>
      <c r="AA149" s="27"/>
      <c r="AB149" s="27"/>
    </row>
    <row r="150" spans="2:28">
      <c r="Y150" s="27"/>
      <c r="Z150" s="27"/>
      <c r="AA150" s="27"/>
      <c r="AB150" s="27"/>
    </row>
    <row r="151" spans="2:28">
      <c r="Y151" s="27"/>
      <c r="Z151" s="27"/>
      <c r="AA151" s="27"/>
      <c r="AB151" s="27"/>
    </row>
    <row r="152" spans="2:28">
      <c r="Y152" s="27"/>
      <c r="Z152" s="27"/>
      <c r="AA152" s="27"/>
      <c r="AB152" s="27"/>
    </row>
    <row r="153" spans="2:28">
      <c r="Y153" s="27"/>
      <c r="Z153" s="27"/>
      <c r="AA153" s="27"/>
      <c r="AB153" s="27"/>
    </row>
    <row r="154" spans="2:28">
      <c r="Y154" s="27"/>
      <c r="Z154" s="27"/>
      <c r="AA154" s="27"/>
      <c r="AB154" s="27"/>
    </row>
    <row r="155" spans="2:28">
      <c r="Y155" s="27"/>
      <c r="Z155" s="27"/>
      <c r="AA155" s="27"/>
      <c r="AB155" s="27"/>
    </row>
    <row r="156" spans="2:28">
      <c r="Y156" s="27"/>
      <c r="Z156" s="27"/>
      <c r="AA156" s="27"/>
      <c r="AB156" s="27"/>
    </row>
    <row r="157" spans="2:28">
      <c r="Y157" s="27"/>
      <c r="Z157" s="27"/>
      <c r="AA157" s="27"/>
      <c r="AB157" s="27"/>
    </row>
    <row r="158" spans="2:28">
      <c r="Y158" s="27"/>
      <c r="Z158" s="27"/>
      <c r="AA158" s="27"/>
      <c r="AB158" s="27"/>
    </row>
    <row r="159" spans="2:28">
      <c r="Y159" s="27"/>
      <c r="Z159" s="27"/>
      <c r="AA159" s="27"/>
      <c r="AB159" s="27"/>
    </row>
    <row r="160" spans="2:28">
      <c r="Y160" s="27"/>
      <c r="Z160" s="27"/>
      <c r="AA160" s="27"/>
      <c r="AB160" s="27"/>
    </row>
    <row r="161" spans="25:28">
      <c r="Y161" s="27"/>
      <c r="Z161" s="27"/>
      <c r="AA161" s="27"/>
      <c r="AB161" s="27"/>
    </row>
    <row r="162" spans="25:28">
      <c r="Y162" s="27"/>
      <c r="Z162" s="27"/>
      <c r="AA162" s="27"/>
      <c r="AB162" s="27"/>
    </row>
    <row r="163" spans="25:28">
      <c r="Y163" s="27"/>
      <c r="Z163" s="27"/>
      <c r="AA163" s="27"/>
      <c r="AB163" s="27"/>
    </row>
    <row r="164" spans="25:28">
      <c r="Y164" s="27"/>
      <c r="Z164" s="27"/>
      <c r="AA164" s="27"/>
      <c r="AB164" s="27"/>
    </row>
    <row r="165" spans="25:28">
      <c r="Y165" s="27"/>
      <c r="Z165" s="27"/>
      <c r="AA165" s="27"/>
      <c r="AB165" s="27"/>
    </row>
    <row r="166" spans="25:28">
      <c r="Y166" s="27"/>
      <c r="Z166" s="27"/>
      <c r="AA166" s="27"/>
      <c r="AB166" s="27"/>
    </row>
    <row r="167" spans="25:28">
      <c r="Y167" s="27"/>
      <c r="Z167" s="27"/>
      <c r="AA167" s="27"/>
      <c r="AB167" s="27"/>
    </row>
    <row r="168" spans="25:28">
      <c r="Y168" s="27"/>
      <c r="Z168" s="27"/>
      <c r="AA168" s="27"/>
      <c r="AB168" s="27"/>
    </row>
    <row r="169" spans="25:28">
      <c r="Y169" s="27"/>
      <c r="Z169" s="27"/>
      <c r="AA169" s="27"/>
      <c r="AB169" s="27"/>
    </row>
    <row r="170" spans="25:28">
      <c r="Y170" s="27"/>
      <c r="Z170" s="27"/>
      <c r="AA170" s="27"/>
      <c r="AB170" s="27"/>
    </row>
    <row r="171" spans="25:28">
      <c r="Y171" s="27"/>
      <c r="Z171" s="27"/>
      <c r="AA171" s="27"/>
      <c r="AB171" s="27"/>
    </row>
    <row r="172" spans="25:28">
      <c r="Y172" s="27"/>
      <c r="Z172" s="27"/>
      <c r="AA172" s="27"/>
      <c r="AB172" s="27"/>
    </row>
    <row r="173" spans="25:28">
      <c r="Y173" s="27"/>
      <c r="Z173" s="27"/>
      <c r="AA173" s="27"/>
      <c r="AB173" s="27"/>
    </row>
    <row r="174" spans="25:28">
      <c r="Y174" s="27"/>
      <c r="Z174" s="27"/>
      <c r="AA174" s="27"/>
      <c r="AB174" s="27"/>
    </row>
    <row r="175" spans="25:28">
      <c r="Y175" s="27"/>
      <c r="Z175" s="27"/>
      <c r="AA175" s="27"/>
      <c r="AB175" s="27"/>
    </row>
    <row r="176" spans="25:28">
      <c r="Y176" s="27"/>
      <c r="Z176" s="27"/>
      <c r="AA176" s="27"/>
      <c r="AB176" s="27"/>
    </row>
    <row r="177" spans="25:28">
      <c r="Y177" s="27"/>
      <c r="Z177" s="27"/>
      <c r="AA177" s="27"/>
      <c r="AB177" s="27"/>
    </row>
    <row r="178" spans="25:28">
      <c r="Y178" s="27"/>
      <c r="Z178" s="27"/>
      <c r="AA178" s="27"/>
      <c r="AB178" s="27"/>
    </row>
    <row r="179" spans="25:28">
      <c r="Y179" s="27"/>
      <c r="Z179" s="27"/>
      <c r="AA179" s="27"/>
      <c r="AB179" s="27"/>
    </row>
    <row r="180" spans="25:28">
      <c r="Y180" s="27"/>
      <c r="Z180" s="27"/>
      <c r="AA180" s="27"/>
      <c r="AB180" s="27"/>
    </row>
    <row r="181" spans="25:28">
      <c r="Y181" s="27"/>
      <c r="Z181" s="27"/>
      <c r="AA181" s="27"/>
      <c r="AB181" s="27"/>
    </row>
    <row r="182" spans="25:28">
      <c r="Y182" s="27"/>
      <c r="Z182" s="27"/>
      <c r="AA182" s="27"/>
      <c r="AB182" s="27"/>
    </row>
    <row r="183" spans="25:28">
      <c r="Y183" s="27"/>
      <c r="Z183" s="27"/>
      <c r="AA183" s="27"/>
      <c r="AB183" s="27"/>
    </row>
    <row r="184" spans="25:28">
      <c r="Y184" s="27"/>
      <c r="Z184" s="27"/>
      <c r="AA184" s="27"/>
      <c r="AB184" s="27"/>
    </row>
    <row r="185" spans="25:28">
      <c r="Y185" s="27"/>
      <c r="Z185" s="27"/>
      <c r="AA185" s="27"/>
      <c r="AB185" s="27"/>
    </row>
    <row r="186" spans="25:28">
      <c r="Y186" s="27"/>
      <c r="Z186" s="27"/>
      <c r="AA186" s="27"/>
      <c r="AB186" s="27"/>
    </row>
    <row r="187" spans="25:28">
      <c r="Y187" s="27"/>
      <c r="Z187" s="27"/>
      <c r="AA187" s="27"/>
      <c r="AB187" s="27"/>
    </row>
    <row r="188" spans="25:28">
      <c r="Y188" s="27"/>
      <c r="Z188" s="27"/>
      <c r="AA188" s="27"/>
      <c r="AB188" s="27"/>
    </row>
    <row r="189" spans="25:28">
      <c r="Y189" s="27"/>
      <c r="Z189" s="27"/>
      <c r="AA189" s="27"/>
      <c r="AB189" s="27"/>
    </row>
    <row r="190" spans="25:28">
      <c r="Y190" s="27"/>
      <c r="Z190" s="27"/>
      <c r="AA190" s="27"/>
      <c r="AB190" s="27"/>
    </row>
    <row r="191" spans="25:28">
      <c r="Y191" s="27"/>
      <c r="Z191" s="27"/>
      <c r="AA191" s="27"/>
      <c r="AB191" s="27"/>
    </row>
    <row r="192" spans="25:28">
      <c r="Y192" s="27"/>
      <c r="Z192" s="27"/>
      <c r="AA192" s="27"/>
      <c r="AB192" s="27"/>
    </row>
    <row r="193" spans="25:28">
      <c r="Y193" s="27"/>
      <c r="Z193" s="27"/>
      <c r="AA193" s="27"/>
      <c r="AB193" s="27"/>
    </row>
    <row r="194" spans="25:28">
      <c r="Y194" s="27"/>
      <c r="Z194" s="27"/>
      <c r="AA194" s="27"/>
      <c r="AB194" s="27"/>
    </row>
    <row r="195" spans="25:28">
      <c r="Y195" s="27"/>
      <c r="Z195" s="27"/>
      <c r="AA195" s="27"/>
      <c r="AB195" s="27"/>
    </row>
    <row r="196" spans="25:28">
      <c r="Y196" s="27"/>
      <c r="Z196" s="27"/>
      <c r="AA196" s="27"/>
      <c r="AB196" s="27"/>
    </row>
  </sheetData>
  <mergeCells count="20">
    <mergeCell ref="B2:K2"/>
    <mergeCell ref="M2:V2"/>
    <mergeCell ref="M3:M7"/>
    <mergeCell ref="N4:N7"/>
    <mergeCell ref="V4:V7"/>
    <mergeCell ref="O5:O7"/>
    <mergeCell ref="P5:P7"/>
    <mergeCell ref="T5:T7"/>
    <mergeCell ref="B3:B7"/>
    <mergeCell ref="C4:C7"/>
    <mergeCell ref="D5:D7"/>
    <mergeCell ref="E5:E7"/>
    <mergeCell ref="I5:I7"/>
    <mergeCell ref="J5:J7"/>
    <mergeCell ref="U5:U7"/>
    <mergeCell ref="Q6:S6"/>
    <mergeCell ref="K4:K7"/>
    <mergeCell ref="F6:H6"/>
    <mergeCell ref="X6:AB6"/>
    <mergeCell ref="AD6:AH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53"/>
  <sheetViews>
    <sheetView workbookViewId="0"/>
  </sheetViews>
  <sheetFormatPr defaultColWidth="10.83203125" defaultRowHeight="13"/>
  <cols>
    <col min="1" max="16384" width="10.83203125" style="24"/>
  </cols>
  <sheetData>
    <row r="1" spans="1:28">
      <c r="A1" s="47"/>
      <c r="B1" s="260" t="s">
        <v>10</v>
      </c>
      <c r="C1" s="260"/>
      <c r="D1" s="260"/>
      <c r="E1" s="260"/>
      <c r="F1" s="260"/>
      <c r="G1" s="260"/>
      <c r="H1" s="260"/>
      <c r="I1" s="47"/>
      <c r="J1" s="260" t="s">
        <v>87</v>
      </c>
      <c r="K1" s="260"/>
      <c r="L1" s="260"/>
      <c r="M1" s="260"/>
      <c r="N1" s="260"/>
      <c r="O1" s="260"/>
      <c r="P1" s="260"/>
    </row>
    <row r="2" spans="1:28" ht="15" customHeight="1">
      <c r="A2" s="47"/>
      <c r="B2" s="264" t="s">
        <v>132</v>
      </c>
      <c r="C2" s="47"/>
      <c r="D2" s="47"/>
      <c r="E2" s="47"/>
      <c r="F2" s="47"/>
      <c r="G2" s="47"/>
      <c r="H2" s="47"/>
      <c r="I2" s="47"/>
      <c r="J2" s="264" t="s">
        <v>132</v>
      </c>
      <c r="K2" s="47"/>
      <c r="L2" s="47"/>
      <c r="M2" s="47"/>
      <c r="N2" s="47"/>
      <c r="O2" s="47"/>
      <c r="P2" s="47"/>
    </row>
    <row r="3" spans="1:28" ht="15" customHeight="1">
      <c r="A3" s="47"/>
      <c r="B3" s="264"/>
      <c r="C3" s="265" t="s">
        <v>133</v>
      </c>
      <c r="D3" s="261" t="s">
        <v>19</v>
      </c>
      <c r="E3" s="262"/>
      <c r="F3" s="262"/>
      <c r="G3" s="263"/>
      <c r="H3" s="267" t="s">
        <v>130</v>
      </c>
      <c r="I3" s="47"/>
      <c r="J3" s="264"/>
      <c r="K3" s="265" t="s">
        <v>133</v>
      </c>
      <c r="L3" s="261" t="s">
        <v>19</v>
      </c>
      <c r="M3" s="262"/>
      <c r="N3" s="262"/>
      <c r="O3" s="263"/>
      <c r="P3" s="267" t="s">
        <v>130</v>
      </c>
      <c r="R3" s="167" t="s">
        <v>235</v>
      </c>
      <c r="S3" s="167"/>
      <c r="T3" s="167"/>
      <c r="U3" s="167"/>
      <c r="V3" s="167"/>
      <c r="X3" s="167" t="s">
        <v>236</v>
      </c>
      <c r="Y3" s="167"/>
      <c r="Z3" s="167"/>
      <c r="AA3" s="167"/>
      <c r="AB3" s="167"/>
    </row>
    <row r="4" spans="1:28" ht="39">
      <c r="A4" s="48"/>
      <c r="B4" s="264"/>
      <c r="C4" s="266"/>
      <c r="D4" s="49" t="s">
        <v>20</v>
      </c>
      <c r="E4" s="49" t="s">
        <v>21</v>
      </c>
      <c r="F4" s="49" t="s">
        <v>93</v>
      </c>
      <c r="G4" s="49" t="s">
        <v>135</v>
      </c>
      <c r="H4" s="268"/>
      <c r="I4" s="48"/>
      <c r="J4" s="264"/>
      <c r="K4" s="266"/>
      <c r="L4" s="49" t="s">
        <v>20</v>
      </c>
      <c r="M4" s="49" t="s">
        <v>21</v>
      </c>
      <c r="N4" s="49" t="s">
        <v>93</v>
      </c>
      <c r="O4" s="49" t="s">
        <v>135</v>
      </c>
      <c r="P4" s="268"/>
      <c r="R4" s="25" t="s">
        <v>231</v>
      </c>
      <c r="S4" s="25" t="s">
        <v>20</v>
      </c>
      <c r="T4" s="25" t="s">
        <v>232</v>
      </c>
      <c r="U4" s="25" t="s">
        <v>233</v>
      </c>
      <c r="V4" s="25" t="s">
        <v>234</v>
      </c>
      <c r="X4" s="25" t="s">
        <v>231</v>
      </c>
      <c r="Y4" s="25" t="s">
        <v>20</v>
      </c>
      <c r="Z4" s="25" t="s">
        <v>232</v>
      </c>
      <c r="AA4" s="25" t="s">
        <v>233</v>
      </c>
      <c r="AB4" s="25" t="s">
        <v>234</v>
      </c>
    </row>
    <row r="5" spans="1:28">
      <c r="A5" s="31" t="s">
        <v>69</v>
      </c>
      <c r="B5" s="32">
        <v>96295</v>
      </c>
      <c r="C5" s="32">
        <v>15565</v>
      </c>
      <c r="D5" s="32">
        <v>0</v>
      </c>
      <c r="E5" s="32">
        <v>0</v>
      </c>
      <c r="F5" s="32">
        <v>8156</v>
      </c>
      <c r="G5" s="32">
        <v>7409</v>
      </c>
      <c r="H5" s="32">
        <v>80730</v>
      </c>
      <c r="I5" s="47"/>
      <c r="J5" s="51">
        <f>B5/$B5</f>
        <v>1</v>
      </c>
      <c r="K5" s="51">
        <f t="shared" ref="K5:P5" si="0">C5/$B5</f>
        <v>0.16163871436730878</v>
      </c>
      <c r="L5" s="51">
        <f t="shared" si="0"/>
        <v>0</v>
      </c>
      <c r="M5" s="51">
        <f t="shared" si="0"/>
        <v>0</v>
      </c>
      <c r="N5" s="51">
        <f t="shared" si="0"/>
        <v>8.4698063243159039E-2</v>
      </c>
      <c r="O5" s="51">
        <f t="shared" si="0"/>
        <v>7.6940651124149745E-2</v>
      </c>
      <c r="P5" s="51">
        <f t="shared" si="0"/>
        <v>0.83836128563269119</v>
      </c>
      <c r="R5" s="52">
        <f>F5/1000</f>
        <v>8.1560000000000006</v>
      </c>
      <c r="S5" s="53">
        <f>D5/1000</f>
        <v>0</v>
      </c>
      <c r="T5" s="52"/>
      <c r="U5" s="52">
        <f>G5/1000</f>
        <v>7.4089999999999998</v>
      </c>
      <c r="V5" s="52">
        <f>H5/1000</f>
        <v>80.73</v>
      </c>
      <c r="X5" s="26">
        <f>N5</f>
        <v>8.4698063243159039E-2</v>
      </c>
      <c r="Y5" s="26">
        <f>L5</f>
        <v>0</v>
      </c>
      <c r="AA5" s="26">
        <f>O5</f>
        <v>7.6940651124149745E-2</v>
      </c>
      <c r="AB5" s="26">
        <f>P5</f>
        <v>0.83836128563269119</v>
      </c>
    </row>
    <row r="6" spans="1:28">
      <c r="A6" s="31" t="s">
        <v>70</v>
      </c>
      <c r="B6" s="32">
        <v>96751</v>
      </c>
      <c r="C6" s="32">
        <v>15358</v>
      </c>
      <c r="D6" s="32">
        <v>0</v>
      </c>
      <c r="E6" s="32">
        <v>0</v>
      </c>
      <c r="F6" s="32">
        <v>8404</v>
      </c>
      <c r="G6" s="32">
        <v>6954</v>
      </c>
      <c r="H6" s="32">
        <v>81393</v>
      </c>
      <c r="I6" s="47"/>
      <c r="J6" s="51">
        <f t="shared" ref="J6:J39" si="1">B6/$B6</f>
        <v>1</v>
      </c>
      <c r="K6" s="51">
        <f t="shared" ref="K6:K39" si="2">C6/$B6</f>
        <v>0.15873737739144814</v>
      </c>
      <c r="L6" s="51">
        <f t="shared" ref="L6:L39" si="3">D6/$B6</f>
        <v>0</v>
      </c>
      <c r="M6" s="51">
        <f t="shared" ref="M6:M39" si="4">E6/$B6</f>
        <v>0</v>
      </c>
      <c r="N6" s="51">
        <f t="shared" ref="N6:N39" si="5">F6/$B6</f>
        <v>8.686215129559384E-2</v>
      </c>
      <c r="O6" s="51">
        <f t="shared" ref="O6:O39" si="6">G6/$B6</f>
        <v>7.1875226095854311E-2</v>
      </c>
      <c r="P6" s="51">
        <f t="shared" ref="P6:P39" si="7">H6/$B6</f>
        <v>0.84126262260855189</v>
      </c>
      <c r="R6" s="52">
        <f t="shared" ref="R6:R39" si="8">F6/1000</f>
        <v>8.4039999999999999</v>
      </c>
      <c r="S6" s="53">
        <f t="shared" ref="S6:S39" si="9">D6/1000</f>
        <v>0</v>
      </c>
      <c r="T6" s="52"/>
      <c r="U6" s="52">
        <f t="shared" ref="U6:U39" si="10">G6/1000</f>
        <v>6.9539999999999997</v>
      </c>
      <c r="V6" s="52">
        <f t="shared" ref="V6:V39" si="11">H6/1000</f>
        <v>81.393000000000001</v>
      </c>
      <c r="X6" s="26">
        <f t="shared" ref="X6:X39" si="12">N6</f>
        <v>8.686215129559384E-2</v>
      </c>
      <c r="Y6" s="26">
        <f t="shared" ref="Y6:Y39" si="13">L6</f>
        <v>0</v>
      </c>
      <c r="AA6" s="26">
        <f t="shared" ref="AA6:AA39" si="14">O6</f>
        <v>7.1875226095854311E-2</v>
      </c>
      <c r="AB6" s="26">
        <f t="shared" ref="AB6:AB39" si="15">P6</f>
        <v>0.84126262260855189</v>
      </c>
    </row>
    <row r="7" spans="1:28">
      <c r="A7" s="31" t="s">
        <v>71</v>
      </c>
      <c r="B7" s="32">
        <v>100955</v>
      </c>
      <c r="C7" s="32">
        <v>16822</v>
      </c>
      <c r="D7" s="32">
        <v>0</v>
      </c>
      <c r="E7" s="32">
        <v>0</v>
      </c>
      <c r="F7" s="32">
        <v>9636</v>
      </c>
      <c r="G7" s="32">
        <v>7186</v>
      </c>
      <c r="H7" s="32">
        <v>84133</v>
      </c>
      <c r="I7" s="47"/>
      <c r="J7" s="51">
        <f t="shared" si="1"/>
        <v>1</v>
      </c>
      <c r="K7" s="51">
        <f t="shared" si="2"/>
        <v>0.16662869595364271</v>
      </c>
      <c r="L7" s="51">
        <f t="shared" si="3"/>
        <v>0</v>
      </c>
      <c r="M7" s="51">
        <f t="shared" si="4"/>
        <v>0</v>
      </c>
      <c r="N7" s="51">
        <f t="shared" si="5"/>
        <v>9.5448467138824225E-2</v>
      </c>
      <c r="O7" s="51">
        <f t="shared" si="6"/>
        <v>7.1180228814818489E-2</v>
      </c>
      <c r="P7" s="51">
        <f t="shared" si="7"/>
        <v>0.83337130404635729</v>
      </c>
      <c r="R7" s="52">
        <f t="shared" si="8"/>
        <v>9.6359999999999992</v>
      </c>
      <c r="S7" s="53">
        <f t="shared" si="9"/>
        <v>0</v>
      </c>
      <c r="T7" s="52"/>
      <c r="U7" s="52">
        <f t="shared" si="10"/>
        <v>7.1859999999999999</v>
      </c>
      <c r="V7" s="52">
        <f t="shared" si="11"/>
        <v>84.132999999999996</v>
      </c>
      <c r="X7" s="26">
        <f t="shared" si="12"/>
        <v>9.5448467138824225E-2</v>
      </c>
      <c r="Y7" s="26">
        <f t="shared" si="13"/>
        <v>0</v>
      </c>
      <c r="AA7" s="26">
        <f t="shared" si="14"/>
        <v>7.1180228814818489E-2</v>
      </c>
      <c r="AB7" s="26">
        <f t="shared" si="15"/>
        <v>0.83337130404635729</v>
      </c>
    </row>
    <row r="8" spans="1:28">
      <c r="A8" s="31" t="s">
        <v>72</v>
      </c>
      <c r="B8" s="32">
        <v>102061</v>
      </c>
      <c r="C8" s="32">
        <v>15984</v>
      </c>
      <c r="D8" s="32">
        <v>0</v>
      </c>
      <c r="E8" s="32">
        <v>0</v>
      </c>
      <c r="F8" s="32">
        <v>8738</v>
      </c>
      <c r="G8" s="32">
        <v>7246</v>
      </c>
      <c r="H8" s="32">
        <v>86078</v>
      </c>
      <c r="I8" s="47"/>
      <c r="J8" s="51">
        <f t="shared" si="1"/>
        <v>1</v>
      </c>
      <c r="K8" s="51">
        <f t="shared" si="2"/>
        <v>0.15661222210246814</v>
      </c>
      <c r="L8" s="51">
        <f t="shared" si="3"/>
        <v>0</v>
      </c>
      <c r="M8" s="51">
        <f t="shared" si="4"/>
        <v>0</v>
      </c>
      <c r="N8" s="51">
        <f t="shared" si="5"/>
        <v>8.5615465260971385E-2</v>
      </c>
      <c r="O8" s="51">
        <f t="shared" si="6"/>
        <v>7.0996756841496755E-2</v>
      </c>
      <c r="P8" s="51">
        <f t="shared" si="7"/>
        <v>0.84339757595947518</v>
      </c>
      <c r="R8" s="52">
        <f t="shared" si="8"/>
        <v>8.7379999999999995</v>
      </c>
      <c r="S8" s="53">
        <f t="shared" si="9"/>
        <v>0</v>
      </c>
      <c r="T8" s="52"/>
      <c r="U8" s="52">
        <f t="shared" si="10"/>
        <v>7.2460000000000004</v>
      </c>
      <c r="V8" s="52">
        <f t="shared" si="11"/>
        <v>86.078000000000003</v>
      </c>
      <c r="X8" s="26">
        <f t="shared" si="12"/>
        <v>8.5615465260971385E-2</v>
      </c>
      <c r="Y8" s="26">
        <f t="shared" si="13"/>
        <v>0</v>
      </c>
      <c r="AA8" s="26">
        <f t="shared" si="14"/>
        <v>7.0996756841496755E-2</v>
      </c>
      <c r="AB8" s="26">
        <f t="shared" si="15"/>
        <v>0.84339757595947518</v>
      </c>
    </row>
    <row r="9" spans="1:28">
      <c r="A9" s="31" t="s">
        <v>73</v>
      </c>
      <c r="B9" s="32">
        <v>107157</v>
      </c>
      <c r="C9" s="32">
        <v>17012</v>
      </c>
      <c r="D9" s="32">
        <v>0</v>
      </c>
      <c r="E9" s="32">
        <v>0</v>
      </c>
      <c r="F9" s="32">
        <v>8745</v>
      </c>
      <c r="G9" s="32">
        <v>8267</v>
      </c>
      <c r="H9" s="32">
        <v>90145</v>
      </c>
      <c r="I9" s="47"/>
      <c r="J9" s="51">
        <f t="shared" si="1"/>
        <v>1</v>
      </c>
      <c r="K9" s="51">
        <f t="shared" si="2"/>
        <v>0.15875771064886102</v>
      </c>
      <c r="L9" s="51">
        <f t="shared" si="3"/>
        <v>0</v>
      </c>
      <c r="M9" s="51">
        <f t="shared" si="4"/>
        <v>0</v>
      </c>
      <c r="N9" s="51">
        <f t="shared" si="5"/>
        <v>8.1609227581959182E-2</v>
      </c>
      <c r="O9" s="51">
        <f t="shared" si="6"/>
        <v>7.7148483066901835E-2</v>
      </c>
      <c r="P9" s="51">
        <f t="shared" si="7"/>
        <v>0.84124228935113898</v>
      </c>
      <c r="R9" s="52">
        <f t="shared" si="8"/>
        <v>8.7449999999999992</v>
      </c>
      <c r="S9" s="53">
        <f t="shared" si="9"/>
        <v>0</v>
      </c>
      <c r="T9" s="52"/>
      <c r="U9" s="52">
        <f t="shared" si="10"/>
        <v>8.2669999999999995</v>
      </c>
      <c r="V9" s="52">
        <f t="shared" si="11"/>
        <v>90.144999999999996</v>
      </c>
      <c r="X9" s="26">
        <f t="shared" si="12"/>
        <v>8.1609227581959182E-2</v>
      </c>
      <c r="Y9" s="26">
        <f t="shared" si="13"/>
        <v>0</v>
      </c>
      <c r="AA9" s="26">
        <f t="shared" si="14"/>
        <v>7.7148483066901835E-2</v>
      </c>
      <c r="AB9" s="26">
        <f t="shared" si="15"/>
        <v>0.84124228935113898</v>
      </c>
    </row>
    <row r="10" spans="1:28">
      <c r="A10" s="31" t="s">
        <v>74</v>
      </c>
      <c r="B10" s="32">
        <v>110786</v>
      </c>
      <c r="C10" s="32">
        <v>17545</v>
      </c>
      <c r="D10" s="32">
        <v>0</v>
      </c>
      <c r="E10" s="32">
        <v>0</v>
      </c>
      <c r="F10" s="32">
        <v>9839</v>
      </c>
      <c r="G10" s="32">
        <v>7706</v>
      </c>
      <c r="H10" s="32">
        <v>93241</v>
      </c>
      <c r="I10" s="47"/>
      <c r="J10" s="51">
        <f t="shared" si="1"/>
        <v>1</v>
      </c>
      <c r="K10" s="51">
        <f t="shared" si="2"/>
        <v>0.15836838589713501</v>
      </c>
      <c r="L10" s="51">
        <f t="shared" si="3"/>
        <v>0</v>
      </c>
      <c r="M10" s="51">
        <f t="shared" si="4"/>
        <v>0</v>
      </c>
      <c r="N10" s="51">
        <f t="shared" si="5"/>
        <v>8.8810860578051376E-2</v>
      </c>
      <c r="O10" s="51">
        <f t="shared" si="6"/>
        <v>6.9557525319083643E-2</v>
      </c>
      <c r="P10" s="51">
        <f t="shared" si="7"/>
        <v>0.84163161410286502</v>
      </c>
      <c r="R10" s="52">
        <f t="shared" si="8"/>
        <v>9.8390000000000004</v>
      </c>
      <c r="S10" s="53">
        <f t="shared" si="9"/>
        <v>0</v>
      </c>
      <c r="T10" s="52"/>
      <c r="U10" s="52">
        <f t="shared" si="10"/>
        <v>7.7060000000000004</v>
      </c>
      <c r="V10" s="52">
        <f t="shared" si="11"/>
        <v>93.241</v>
      </c>
      <c r="X10" s="26">
        <f t="shared" si="12"/>
        <v>8.8810860578051376E-2</v>
      </c>
      <c r="Y10" s="26">
        <f t="shared" si="13"/>
        <v>0</v>
      </c>
      <c r="AA10" s="26">
        <f t="shared" si="14"/>
        <v>6.9557525319083643E-2</v>
      </c>
      <c r="AB10" s="26">
        <f t="shared" si="15"/>
        <v>0.84163161410286502</v>
      </c>
    </row>
    <row r="11" spans="1:28">
      <c r="A11" s="31" t="s">
        <v>75</v>
      </c>
      <c r="B11" s="32">
        <v>118434</v>
      </c>
      <c r="C11" s="32">
        <v>19533</v>
      </c>
      <c r="D11" s="32">
        <v>0</v>
      </c>
      <c r="E11" s="32">
        <v>0</v>
      </c>
      <c r="F11" s="32">
        <v>11479</v>
      </c>
      <c r="G11" s="32">
        <v>8054</v>
      </c>
      <c r="H11" s="32">
        <v>98901</v>
      </c>
      <c r="I11" s="47"/>
      <c r="J11" s="51">
        <f t="shared" si="1"/>
        <v>1</v>
      </c>
      <c r="K11" s="51">
        <f t="shared" si="2"/>
        <v>0.16492730128172653</v>
      </c>
      <c r="L11" s="51">
        <f t="shared" si="3"/>
        <v>0</v>
      </c>
      <c r="M11" s="51">
        <f t="shared" si="4"/>
        <v>0</v>
      </c>
      <c r="N11" s="51">
        <f t="shared" si="5"/>
        <v>9.692318084333891E-2</v>
      </c>
      <c r="O11" s="51">
        <f t="shared" si="6"/>
        <v>6.8004120438387619E-2</v>
      </c>
      <c r="P11" s="51">
        <f t="shared" si="7"/>
        <v>0.8350726987182735</v>
      </c>
      <c r="R11" s="52">
        <f t="shared" si="8"/>
        <v>11.478999999999999</v>
      </c>
      <c r="S11" s="53">
        <f t="shared" si="9"/>
        <v>0</v>
      </c>
      <c r="T11" s="52"/>
      <c r="U11" s="52">
        <f t="shared" si="10"/>
        <v>8.0540000000000003</v>
      </c>
      <c r="V11" s="52">
        <f t="shared" si="11"/>
        <v>98.900999999999996</v>
      </c>
      <c r="X11" s="26">
        <f t="shared" si="12"/>
        <v>9.692318084333891E-2</v>
      </c>
      <c r="Y11" s="26">
        <f t="shared" si="13"/>
        <v>0</v>
      </c>
      <c r="AA11" s="26">
        <f t="shared" si="14"/>
        <v>6.8004120438387619E-2</v>
      </c>
      <c r="AB11" s="26">
        <f t="shared" si="15"/>
        <v>0.8350726987182735</v>
      </c>
    </row>
    <row r="12" spans="1:28">
      <c r="A12" s="31" t="s">
        <v>76</v>
      </c>
      <c r="B12" s="32">
        <v>116816</v>
      </c>
      <c r="C12" s="32">
        <v>21711</v>
      </c>
      <c r="D12" s="32">
        <v>0</v>
      </c>
      <c r="E12" s="32">
        <v>0</v>
      </c>
      <c r="F12" s="32">
        <v>13695</v>
      </c>
      <c r="G12" s="32">
        <v>8016</v>
      </c>
      <c r="H12" s="32">
        <v>95104</v>
      </c>
      <c r="I12" s="47"/>
      <c r="J12" s="51">
        <f t="shared" si="1"/>
        <v>1</v>
      </c>
      <c r="K12" s="51">
        <f t="shared" si="2"/>
        <v>0.18585638953568004</v>
      </c>
      <c r="L12" s="51">
        <f t="shared" si="3"/>
        <v>0</v>
      </c>
      <c r="M12" s="51">
        <f t="shared" si="4"/>
        <v>0</v>
      </c>
      <c r="N12" s="51">
        <f t="shared" si="5"/>
        <v>0.11723565265032188</v>
      </c>
      <c r="O12" s="51">
        <f t="shared" si="6"/>
        <v>6.8620736885358163E-2</v>
      </c>
      <c r="P12" s="51">
        <f t="shared" si="7"/>
        <v>0.81413504999315167</v>
      </c>
      <c r="R12" s="52">
        <f t="shared" si="8"/>
        <v>13.695</v>
      </c>
      <c r="S12" s="53">
        <f t="shared" si="9"/>
        <v>0</v>
      </c>
      <c r="T12" s="52"/>
      <c r="U12" s="52">
        <f t="shared" si="10"/>
        <v>8.016</v>
      </c>
      <c r="V12" s="52">
        <f t="shared" si="11"/>
        <v>95.103999999999999</v>
      </c>
      <c r="X12" s="26">
        <f t="shared" si="12"/>
        <v>0.11723565265032188</v>
      </c>
      <c r="Y12" s="26">
        <f t="shared" si="13"/>
        <v>0</v>
      </c>
      <c r="AA12" s="26">
        <f t="shared" si="14"/>
        <v>6.8620736885358163E-2</v>
      </c>
      <c r="AB12" s="26">
        <f t="shared" si="15"/>
        <v>0.81413504999315167</v>
      </c>
    </row>
    <row r="13" spans="1:28">
      <c r="A13" s="31" t="s">
        <v>77</v>
      </c>
      <c r="B13" s="32">
        <v>122895</v>
      </c>
      <c r="C13" s="32">
        <v>22818</v>
      </c>
      <c r="D13" s="32">
        <v>0</v>
      </c>
      <c r="E13" s="32">
        <v>0</v>
      </c>
      <c r="F13" s="32">
        <v>14845</v>
      </c>
      <c r="G13" s="32">
        <v>7973</v>
      </c>
      <c r="H13" s="32">
        <v>100078</v>
      </c>
      <c r="I13" s="47"/>
      <c r="J13" s="51">
        <f t="shared" si="1"/>
        <v>1</v>
      </c>
      <c r="K13" s="51">
        <f t="shared" si="2"/>
        <v>0.18567069449530085</v>
      </c>
      <c r="L13" s="51">
        <f t="shared" si="3"/>
        <v>0</v>
      </c>
      <c r="M13" s="51">
        <f t="shared" si="4"/>
        <v>0</v>
      </c>
      <c r="N13" s="51">
        <f t="shared" si="5"/>
        <v>0.12079417388827861</v>
      </c>
      <c r="O13" s="51">
        <f t="shared" si="6"/>
        <v>6.4876520607022259E-2</v>
      </c>
      <c r="P13" s="51">
        <f t="shared" si="7"/>
        <v>0.81433744253224294</v>
      </c>
      <c r="R13" s="52">
        <f t="shared" si="8"/>
        <v>14.845000000000001</v>
      </c>
      <c r="S13" s="53">
        <f t="shared" si="9"/>
        <v>0</v>
      </c>
      <c r="T13" s="52"/>
      <c r="U13" s="52">
        <f t="shared" si="10"/>
        <v>7.9729999999999999</v>
      </c>
      <c r="V13" s="52">
        <f t="shared" si="11"/>
        <v>100.078</v>
      </c>
      <c r="X13" s="26">
        <f t="shared" si="12"/>
        <v>0.12079417388827861</v>
      </c>
      <c r="Y13" s="26">
        <f t="shared" si="13"/>
        <v>0</v>
      </c>
      <c r="AA13" s="26">
        <f t="shared" si="14"/>
        <v>6.4876520607022259E-2</v>
      </c>
      <c r="AB13" s="26">
        <f t="shared" si="15"/>
        <v>0.81433744253224294</v>
      </c>
    </row>
    <row r="14" spans="1:28">
      <c r="A14" s="31" t="s">
        <v>78</v>
      </c>
      <c r="B14" s="32">
        <v>126188</v>
      </c>
      <c r="C14" s="32">
        <v>25141</v>
      </c>
      <c r="D14" s="32">
        <v>0</v>
      </c>
      <c r="E14" s="32">
        <v>0</v>
      </c>
      <c r="F14" s="32">
        <v>17358</v>
      </c>
      <c r="G14" s="32">
        <v>7783</v>
      </c>
      <c r="H14" s="32">
        <v>101046</v>
      </c>
      <c r="I14" s="47"/>
      <c r="J14" s="51">
        <f t="shared" si="1"/>
        <v>1</v>
      </c>
      <c r="K14" s="51">
        <f t="shared" si="2"/>
        <v>0.19923447554442578</v>
      </c>
      <c r="L14" s="51">
        <f t="shared" si="3"/>
        <v>0</v>
      </c>
      <c r="M14" s="51">
        <f t="shared" si="4"/>
        <v>0</v>
      </c>
      <c r="N14" s="51">
        <f t="shared" si="5"/>
        <v>0.13755666148920659</v>
      </c>
      <c r="O14" s="51">
        <f t="shared" si="6"/>
        <v>6.1677814055219195E-2</v>
      </c>
      <c r="P14" s="51">
        <f t="shared" si="7"/>
        <v>0.80075759977176908</v>
      </c>
      <c r="R14" s="52">
        <f t="shared" si="8"/>
        <v>17.358000000000001</v>
      </c>
      <c r="S14" s="53">
        <f t="shared" si="9"/>
        <v>0</v>
      </c>
      <c r="T14" s="52"/>
      <c r="U14" s="52">
        <f t="shared" si="10"/>
        <v>7.7830000000000004</v>
      </c>
      <c r="V14" s="52">
        <f t="shared" si="11"/>
        <v>101.04600000000001</v>
      </c>
      <c r="X14" s="26">
        <f t="shared" si="12"/>
        <v>0.13755666148920659</v>
      </c>
      <c r="Y14" s="26">
        <f t="shared" si="13"/>
        <v>0</v>
      </c>
      <c r="AA14" s="26">
        <f t="shared" si="14"/>
        <v>6.1677814055219195E-2</v>
      </c>
      <c r="AB14" s="26">
        <f t="shared" si="15"/>
        <v>0.80075759977176908</v>
      </c>
    </row>
    <row r="15" spans="1:28">
      <c r="A15" s="31" t="s">
        <v>79</v>
      </c>
      <c r="B15" s="32">
        <v>130171</v>
      </c>
      <c r="C15" s="32">
        <v>34692</v>
      </c>
      <c r="D15" s="32">
        <v>542</v>
      </c>
      <c r="E15" s="32">
        <v>0</v>
      </c>
      <c r="F15" s="32">
        <v>25880</v>
      </c>
      <c r="G15" s="32">
        <v>8270</v>
      </c>
      <c r="H15" s="32">
        <v>95479</v>
      </c>
      <c r="I15" s="47"/>
      <c r="J15" s="51">
        <f t="shared" si="1"/>
        <v>1</v>
      </c>
      <c r="K15" s="51">
        <f t="shared" si="2"/>
        <v>0.26651097402647289</v>
      </c>
      <c r="L15" s="51">
        <f t="shared" si="3"/>
        <v>4.1637538314985671E-3</v>
      </c>
      <c r="M15" s="51">
        <f t="shared" si="4"/>
        <v>0</v>
      </c>
      <c r="N15" s="51">
        <f t="shared" si="5"/>
        <v>0.19881540435273601</v>
      </c>
      <c r="O15" s="51">
        <f t="shared" si="6"/>
        <v>6.3531815842238284E-2</v>
      </c>
      <c r="P15" s="51">
        <f t="shared" si="7"/>
        <v>0.73348902597352716</v>
      </c>
      <c r="R15" s="52">
        <f t="shared" si="8"/>
        <v>25.88</v>
      </c>
      <c r="S15" s="53">
        <f t="shared" si="9"/>
        <v>0.54200000000000004</v>
      </c>
      <c r="T15" s="52"/>
      <c r="U15" s="52">
        <f t="shared" si="10"/>
        <v>8.27</v>
      </c>
      <c r="V15" s="52">
        <f t="shared" si="11"/>
        <v>95.478999999999999</v>
      </c>
      <c r="X15" s="26">
        <f t="shared" si="12"/>
        <v>0.19881540435273601</v>
      </c>
      <c r="Y15" s="26">
        <f t="shared" si="13"/>
        <v>4.1637538314985671E-3</v>
      </c>
      <c r="AA15" s="26">
        <f t="shared" si="14"/>
        <v>6.3531815842238284E-2</v>
      </c>
      <c r="AB15" s="26">
        <f t="shared" si="15"/>
        <v>0.73348902597352716</v>
      </c>
    </row>
    <row r="16" spans="1:28">
      <c r="A16" s="31" t="s">
        <v>80</v>
      </c>
      <c r="B16" s="32">
        <v>138331</v>
      </c>
      <c r="C16" s="32">
        <v>37480</v>
      </c>
      <c r="D16" s="32">
        <v>685</v>
      </c>
      <c r="E16" s="32">
        <v>0</v>
      </c>
      <c r="F16" s="32">
        <v>28531</v>
      </c>
      <c r="G16" s="32">
        <v>8264</v>
      </c>
      <c r="H16" s="32">
        <v>100851</v>
      </c>
      <c r="I16" s="47"/>
      <c r="J16" s="51">
        <f t="shared" si="1"/>
        <v>1</v>
      </c>
      <c r="K16" s="51">
        <f t="shared" si="2"/>
        <v>0.27094432918145606</v>
      </c>
      <c r="L16" s="51">
        <f t="shared" si="3"/>
        <v>4.9518907547838158E-3</v>
      </c>
      <c r="M16" s="51">
        <f t="shared" si="4"/>
        <v>0</v>
      </c>
      <c r="N16" s="51">
        <f t="shared" si="5"/>
        <v>0.2062516717149446</v>
      </c>
      <c r="O16" s="51">
        <f t="shared" si="6"/>
        <v>5.9740766711727671E-2</v>
      </c>
      <c r="P16" s="51">
        <f t="shared" si="7"/>
        <v>0.72905567081854394</v>
      </c>
      <c r="R16" s="52">
        <f t="shared" si="8"/>
        <v>28.530999999999999</v>
      </c>
      <c r="S16" s="53">
        <f t="shared" si="9"/>
        <v>0.68500000000000005</v>
      </c>
      <c r="T16" s="52"/>
      <c r="U16" s="52">
        <f t="shared" si="10"/>
        <v>8.2639999999999993</v>
      </c>
      <c r="V16" s="52">
        <f t="shared" si="11"/>
        <v>100.851</v>
      </c>
      <c r="X16" s="26">
        <f t="shared" si="12"/>
        <v>0.2062516717149446</v>
      </c>
      <c r="Y16" s="26">
        <f t="shared" si="13"/>
        <v>4.9518907547838158E-3</v>
      </c>
      <c r="AA16" s="26">
        <f t="shared" si="14"/>
        <v>5.9740766711727671E-2</v>
      </c>
      <c r="AB16" s="26">
        <f t="shared" si="15"/>
        <v>0.72905567081854394</v>
      </c>
    </row>
    <row r="17" spans="1:28">
      <c r="A17" s="31" t="s">
        <v>81</v>
      </c>
      <c r="B17" s="32">
        <v>146570</v>
      </c>
      <c r="C17" s="32">
        <v>47373</v>
      </c>
      <c r="D17" s="32">
        <v>1138</v>
      </c>
      <c r="E17" s="32">
        <v>0</v>
      </c>
      <c r="F17" s="32">
        <v>34399</v>
      </c>
      <c r="G17" s="32">
        <v>11836</v>
      </c>
      <c r="H17" s="32">
        <v>99197</v>
      </c>
      <c r="I17" s="47"/>
      <c r="J17" s="51">
        <f t="shared" si="1"/>
        <v>1</v>
      </c>
      <c r="K17" s="51">
        <f t="shared" si="2"/>
        <v>0.32321075254144777</v>
      </c>
      <c r="L17" s="51">
        <f t="shared" si="3"/>
        <v>7.7642082281503717E-3</v>
      </c>
      <c r="M17" s="51">
        <f t="shared" si="4"/>
        <v>0</v>
      </c>
      <c r="N17" s="51">
        <f t="shared" si="5"/>
        <v>0.23469332059766665</v>
      </c>
      <c r="O17" s="51">
        <f t="shared" si="6"/>
        <v>8.0753223715630762E-2</v>
      </c>
      <c r="P17" s="51">
        <f t="shared" si="7"/>
        <v>0.67678924745855218</v>
      </c>
      <c r="R17" s="52">
        <f t="shared" si="8"/>
        <v>34.399000000000001</v>
      </c>
      <c r="S17" s="53">
        <f t="shared" si="9"/>
        <v>1.1379999999999999</v>
      </c>
      <c r="T17" s="52"/>
      <c r="U17" s="52">
        <f t="shared" si="10"/>
        <v>11.836</v>
      </c>
      <c r="V17" s="52">
        <f t="shared" si="11"/>
        <v>99.197000000000003</v>
      </c>
      <c r="X17" s="26">
        <f t="shared" si="12"/>
        <v>0.23469332059766665</v>
      </c>
      <c r="Y17" s="26">
        <f t="shared" si="13"/>
        <v>7.7642082281503717E-3</v>
      </c>
      <c r="AA17" s="26">
        <f t="shared" si="14"/>
        <v>8.0753223715630762E-2</v>
      </c>
      <c r="AB17" s="26">
        <f t="shared" si="15"/>
        <v>0.67678924745855218</v>
      </c>
    </row>
    <row r="18" spans="1:28">
      <c r="A18" s="31" t="s">
        <v>82</v>
      </c>
      <c r="B18" s="47">
        <v>148493</v>
      </c>
      <c r="C18" s="47">
        <v>48672</v>
      </c>
      <c r="D18" s="47">
        <v>1277</v>
      </c>
      <c r="E18" s="47">
        <v>0</v>
      </c>
      <c r="F18" s="47">
        <v>34260</v>
      </c>
      <c r="G18" s="47">
        <v>13135</v>
      </c>
      <c r="H18" s="47">
        <v>99820</v>
      </c>
      <c r="I18" s="47"/>
      <c r="J18" s="51">
        <f t="shared" si="1"/>
        <v>1</v>
      </c>
      <c r="K18" s="51">
        <f t="shared" si="2"/>
        <v>0.32777302633794186</v>
      </c>
      <c r="L18" s="51">
        <f t="shared" si="3"/>
        <v>8.5997319738977587E-3</v>
      </c>
      <c r="M18" s="51">
        <f t="shared" si="4"/>
        <v>0</v>
      </c>
      <c r="N18" s="51">
        <f t="shared" si="5"/>
        <v>0.23071794630049902</v>
      </c>
      <c r="O18" s="51">
        <f t="shared" si="6"/>
        <v>8.8455348063545089E-2</v>
      </c>
      <c r="P18" s="51">
        <f t="shared" si="7"/>
        <v>0.67222023933788122</v>
      </c>
      <c r="R18" s="52">
        <f t="shared" si="8"/>
        <v>34.26</v>
      </c>
      <c r="S18" s="53">
        <f t="shared" si="9"/>
        <v>1.2769999999999999</v>
      </c>
      <c r="T18" s="52"/>
      <c r="U18" s="52">
        <f t="shared" si="10"/>
        <v>13.135</v>
      </c>
      <c r="V18" s="52">
        <f t="shared" si="11"/>
        <v>99.82</v>
      </c>
      <c r="X18" s="26">
        <f t="shared" si="12"/>
        <v>0.23071794630049902</v>
      </c>
      <c r="Y18" s="26">
        <f t="shared" si="13"/>
        <v>8.5997319738977587E-3</v>
      </c>
      <c r="AA18" s="26">
        <f t="shared" si="14"/>
        <v>8.8455348063545089E-2</v>
      </c>
      <c r="AB18" s="26">
        <f t="shared" si="15"/>
        <v>0.67222023933788122</v>
      </c>
    </row>
    <row r="19" spans="1:28">
      <c r="A19" s="31" t="s">
        <v>83</v>
      </c>
      <c r="B19" s="32">
        <v>146760</v>
      </c>
      <c r="C19" s="32">
        <v>54602</v>
      </c>
      <c r="D19" s="32">
        <v>1238</v>
      </c>
      <c r="E19" s="32">
        <v>0</v>
      </c>
      <c r="F19" s="32">
        <v>39756</v>
      </c>
      <c r="G19" s="32">
        <v>13608</v>
      </c>
      <c r="H19" s="32">
        <v>92158</v>
      </c>
      <c r="I19" s="47"/>
      <c r="J19" s="51">
        <f t="shared" si="1"/>
        <v>1</v>
      </c>
      <c r="K19" s="51">
        <f t="shared" si="2"/>
        <v>0.37204960479694738</v>
      </c>
      <c r="L19" s="51">
        <f t="shared" si="3"/>
        <v>8.4355410193513222E-3</v>
      </c>
      <c r="M19" s="51">
        <f t="shared" si="4"/>
        <v>0</v>
      </c>
      <c r="N19" s="51">
        <f t="shared" si="5"/>
        <v>0.27089125102207684</v>
      </c>
      <c r="O19" s="51">
        <f t="shared" si="6"/>
        <v>9.2722812755519218E-2</v>
      </c>
      <c r="P19" s="51">
        <f t="shared" si="7"/>
        <v>0.62795039520305262</v>
      </c>
      <c r="R19" s="52">
        <f t="shared" si="8"/>
        <v>39.756</v>
      </c>
      <c r="S19" s="53">
        <f t="shared" si="9"/>
        <v>1.238</v>
      </c>
      <c r="T19" s="52"/>
      <c r="U19" s="52">
        <f t="shared" si="10"/>
        <v>13.608000000000001</v>
      </c>
      <c r="V19" s="52">
        <f t="shared" si="11"/>
        <v>92.158000000000001</v>
      </c>
      <c r="X19" s="26">
        <f t="shared" si="12"/>
        <v>0.27089125102207684</v>
      </c>
      <c r="Y19" s="26">
        <f t="shared" si="13"/>
        <v>8.4355410193513222E-3</v>
      </c>
      <c r="AA19" s="26">
        <f t="shared" si="14"/>
        <v>9.2722812755519218E-2</v>
      </c>
      <c r="AB19" s="26">
        <f t="shared" si="15"/>
        <v>0.62795039520305262</v>
      </c>
    </row>
    <row r="20" spans="1:28">
      <c r="A20" s="31" t="s">
        <v>84</v>
      </c>
      <c r="B20" s="54">
        <v>141567</v>
      </c>
      <c r="C20" s="54">
        <v>53697</v>
      </c>
      <c r="D20" s="54">
        <v>1392</v>
      </c>
      <c r="E20" s="54">
        <v>0</v>
      </c>
      <c r="F20" s="54">
        <v>38906</v>
      </c>
      <c r="G20" s="54">
        <v>13399</v>
      </c>
      <c r="H20" s="32">
        <v>87870</v>
      </c>
      <c r="I20" s="47"/>
      <c r="J20" s="51">
        <f t="shared" si="1"/>
        <v>1</v>
      </c>
      <c r="K20" s="51">
        <f t="shared" si="2"/>
        <v>0.37930449892983537</v>
      </c>
      <c r="L20" s="51">
        <f t="shared" si="3"/>
        <v>9.832800016953103E-3</v>
      </c>
      <c r="M20" s="51">
        <f t="shared" si="4"/>
        <v>0</v>
      </c>
      <c r="N20" s="51">
        <f t="shared" si="5"/>
        <v>0.27482393495659302</v>
      </c>
      <c r="O20" s="51">
        <f t="shared" si="6"/>
        <v>9.4647763956289252E-2</v>
      </c>
      <c r="P20" s="51">
        <f t="shared" si="7"/>
        <v>0.62069550107016469</v>
      </c>
      <c r="R20" s="52">
        <f t="shared" si="8"/>
        <v>38.905999999999999</v>
      </c>
      <c r="S20" s="53">
        <f t="shared" si="9"/>
        <v>1.3919999999999999</v>
      </c>
      <c r="T20" s="52"/>
      <c r="U20" s="52">
        <f t="shared" si="10"/>
        <v>13.398999999999999</v>
      </c>
      <c r="V20" s="52">
        <f t="shared" si="11"/>
        <v>87.87</v>
      </c>
      <c r="X20" s="26">
        <f t="shared" si="12"/>
        <v>0.27482393495659302</v>
      </c>
      <c r="Y20" s="26">
        <f t="shared" si="13"/>
        <v>9.832800016953103E-3</v>
      </c>
      <c r="AA20" s="26">
        <f t="shared" si="14"/>
        <v>9.4647763956289252E-2</v>
      </c>
      <c r="AB20" s="26">
        <f t="shared" si="15"/>
        <v>0.62069550107016469</v>
      </c>
    </row>
    <row r="21" spans="1:28">
      <c r="A21" s="31" t="s">
        <v>85</v>
      </c>
      <c r="B21" s="55">
        <v>136898</v>
      </c>
      <c r="C21" s="55">
        <v>53226</v>
      </c>
      <c r="D21" s="55">
        <v>1442</v>
      </c>
      <c r="E21" s="55">
        <v>0</v>
      </c>
      <c r="F21" s="55">
        <v>38148</v>
      </c>
      <c r="G21" s="55">
        <v>13636</v>
      </c>
      <c r="H21" s="32">
        <v>83672</v>
      </c>
      <c r="I21" s="47"/>
      <c r="J21" s="51">
        <f t="shared" si="1"/>
        <v>1</v>
      </c>
      <c r="K21" s="51">
        <f t="shared" si="2"/>
        <v>0.38880042075121624</v>
      </c>
      <c r="L21" s="51">
        <f t="shared" si="3"/>
        <v>1.0533389823079957E-2</v>
      </c>
      <c r="M21" s="51">
        <f t="shared" si="4"/>
        <v>0</v>
      </c>
      <c r="N21" s="51">
        <f t="shared" si="5"/>
        <v>0.27866002425163261</v>
      </c>
      <c r="O21" s="51">
        <f t="shared" si="6"/>
        <v>9.960700667650367E-2</v>
      </c>
      <c r="P21" s="51">
        <f t="shared" si="7"/>
        <v>0.61119957924878376</v>
      </c>
      <c r="R21" s="52">
        <f t="shared" si="8"/>
        <v>38.148000000000003</v>
      </c>
      <c r="S21" s="53">
        <f t="shared" si="9"/>
        <v>1.4419999999999999</v>
      </c>
      <c r="T21" s="52"/>
      <c r="U21" s="52">
        <f t="shared" si="10"/>
        <v>13.635999999999999</v>
      </c>
      <c r="V21" s="52">
        <f t="shared" si="11"/>
        <v>83.671999999999997</v>
      </c>
      <c r="X21" s="26">
        <f t="shared" si="12"/>
        <v>0.27866002425163261</v>
      </c>
      <c r="Y21" s="26">
        <f t="shared" si="13"/>
        <v>1.0533389823079957E-2</v>
      </c>
      <c r="AA21" s="26">
        <f t="shared" si="14"/>
        <v>9.960700667650367E-2</v>
      </c>
      <c r="AB21" s="26">
        <f t="shared" si="15"/>
        <v>0.61119957924878376</v>
      </c>
    </row>
    <row r="22" spans="1:28">
      <c r="A22" s="33" t="s">
        <v>86</v>
      </c>
      <c r="B22" s="55">
        <v>137746</v>
      </c>
      <c r="C22" s="55">
        <v>60976</v>
      </c>
      <c r="D22" s="55">
        <v>1452</v>
      </c>
      <c r="E22" s="55">
        <v>0</v>
      </c>
      <c r="F22" s="55">
        <v>45425</v>
      </c>
      <c r="G22" s="55">
        <v>14099</v>
      </c>
      <c r="H22" s="55">
        <v>76769</v>
      </c>
      <c r="I22" s="47"/>
      <c r="J22" s="51">
        <f t="shared" si="1"/>
        <v>1</v>
      </c>
      <c r="K22" s="51">
        <f t="shared" si="2"/>
        <v>0.44266984159249634</v>
      </c>
      <c r="L22" s="51">
        <f t="shared" si="3"/>
        <v>1.0541140940571778E-2</v>
      </c>
      <c r="M22" s="51">
        <f t="shared" si="4"/>
        <v>0</v>
      </c>
      <c r="N22" s="51">
        <f t="shared" si="5"/>
        <v>0.32977364133985743</v>
      </c>
      <c r="O22" s="51">
        <f t="shared" si="6"/>
        <v>0.10235505931206713</v>
      </c>
      <c r="P22" s="51">
        <f t="shared" si="7"/>
        <v>0.55732289866856388</v>
      </c>
      <c r="R22" s="52">
        <f t="shared" si="8"/>
        <v>45.424999999999997</v>
      </c>
      <c r="S22" s="53">
        <f t="shared" si="9"/>
        <v>1.452</v>
      </c>
      <c r="T22" s="52"/>
      <c r="U22" s="52">
        <f t="shared" si="10"/>
        <v>14.099</v>
      </c>
      <c r="V22" s="52">
        <f t="shared" si="11"/>
        <v>76.769000000000005</v>
      </c>
      <c r="X22" s="26">
        <f t="shared" si="12"/>
        <v>0.32977364133985743</v>
      </c>
      <c r="Y22" s="26">
        <f t="shared" si="13"/>
        <v>1.0541140940571778E-2</v>
      </c>
      <c r="AA22" s="26">
        <f t="shared" si="14"/>
        <v>0.10235505931206713</v>
      </c>
      <c r="AB22" s="26">
        <f t="shared" si="15"/>
        <v>0.55732289866856388</v>
      </c>
    </row>
    <row r="23" spans="1:28">
      <c r="A23" s="33" t="s">
        <v>136</v>
      </c>
      <c r="B23" s="55">
        <v>129563</v>
      </c>
      <c r="C23" s="55">
        <v>61157</v>
      </c>
      <c r="D23" s="55">
        <v>1362</v>
      </c>
      <c r="E23" s="55">
        <v>0</v>
      </c>
      <c r="F23" s="55">
        <v>46285</v>
      </c>
      <c r="G23" s="55">
        <v>13510</v>
      </c>
      <c r="H23" s="55">
        <v>68407</v>
      </c>
      <c r="I23" s="47"/>
      <c r="J23" s="51">
        <f t="shared" si="1"/>
        <v>1</v>
      </c>
      <c r="K23" s="51">
        <f t="shared" si="2"/>
        <v>0.47202519237745344</v>
      </c>
      <c r="L23" s="51">
        <f t="shared" si="3"/>
        <v>1.0512260444725733E-2</v>
      </c>
      <c r="M23" s="51">
        <f t="shared" si="4"/>
        <v>0</v>
      </c>
      <c r="N23" s="51">
        <f t="shared" si="5"/>
        <v>0.35723933530406055</v>
      </c>
      <c r="O23" s="51">
        <f t="shared" si="6"/>
        <v>0.10427359662866713</v>
      </c>
      <c r="P23" s="51">
        <f t="shared" si="7"/>
        <v>0.52798252587544281</v>
      </c>
      <c r="R23" s="52">
        <f t="shared" si="8"/>
        <v>46.284999999999997</v>
      </c>
      <c r="S23" s="53">
        <f t="shared" si="9"/>
        <v>1.3620000000000001</v>
      </c>
      <c r="T23" s="52"/>
      <c r="U23" s="52">
        <f t="shared" si="10"/>
        <v>13.51</v>
      </c>
      <c r="V23" s="52">
        <f t="shared" si="11"/>
        <v>68.406999999999996</v>
      </c>
      <c r="X23" s="26">
        <f t="shared" si="12"/>
        <v>0.35723933530406055</v>
      </c>
      <c r="Y23" s="26">
        <f t="shared" si="13"/>
        <v>1.0512260444725733E-2</v>
      </c>
      <c r="AA23" s="26">
        <f t="shared" si="14"/>
        <v>0.10427359662866713</v>
      </c>
      <c r="AB23" s="26">
        <f t="shared" si="15"/>
        <v>0.52798252587544281</v>
      </c>
    </row>
    <row r="24" spans="1:28">
      <c r="A24" s="33" t="s">
        <v>237</v>
      </c>
      <c r="B24" s="55">
        <v>129552</v>
      </c>
      <c r="C24" s="55">
        <v>62120</v>
      </c>
      <c r="D24" s="55">
        <v>1377</v>
      </c>
      <c r="E24" s="55">
        <v>0</v>
      </c>
      <c r="F24" s="55">
        <v>46799</v>
      </c>
      <c r="G24" s="55">
        <v>13944</v>
      </c>
      <c r="H24" s="55">
        <v>67432</v>
      </c>
      <c r="I24" s="47"/>
      <c r="J24" s="51">
        <f t="shared" si="1"/>
        <v>1</v>
      </c>
      <c r="K24" s="51">
        <f t="shared" si="2"/>
        <v>0.47949857972088428</v>
      </c>
      <c r="L24" s="51">
        <f t="shared" si="3"/>
        <v>1.0628936643201185E-2</v>
      </c>
      <c r="M24" s="51">
        <f t="shared" si="4"/>
        <v>0</v>
      </c>
      <c r="N24" s="51">
        <f t="shared" si="5"/>
        <v>0.36123718661232557</v>
      </c>
      <c r="O24" s="51">
        <f t="shared" si="6"/>
        <v>0.10763245646535755</v>
      </c>
      <c r="P24" s="51">
        <f t="shared" si="7"/>
        <v>0.52050142027911572</v>
      </c>
      <c r="R24" s="52">
        <f t="shared" si="8"/>
        <v>46.798999999999999</v>
      </c>
      <c r="S24" s="53">
        <f t="shared" si="9"/>
        <v>1.377</v>
      </c>
      <c r="T24" s="52"/>
      <c r="U24" s="52">
        <f t="shared" si="10"/>
        <v>13.944000000000001</v>
      </c>
      <c r="V24" s="52">
        <f t="shared" si="11"/>
        <v>67.432000000000002</v>
      </c>
      <c r="X24" s="26">
        <f t="shared" si="12"/>
        <v>0.36123718661232557</v>
      </c>
      <c r="Y24" s="26">
        <f t="shared" si="13"/>
        <v>1.0628936643201185E-2</v>
      </c>
      <c r="AA24" s="26">
        <f t="shared" si="14"/>
        <v>0.10763245646535755</v>
      </c>
      <c r="AB24" s="26">
        <f t="shared" si="15"/>
        <v>0.52050142027911572</v>
      </c>
    </row>
    <row r="25" spans="1:28">
      <c r="A25" s="33" t="s">
        <v>238</v>
      </c>
      <c r="B25" s="55">
        <v>130905</v>
      </c>
      <c r="C25" s="55">
        <v>61999</v>
      </c>
      <c r="D25" s="55">
        <v>1373</v>
      </c>
      <c r="E25" s="55">
        <v>0</v>
      </c>
      <c r="F25" s="55">
        <v>45961</v>
      </c>
      <c r="G25" s="55">
        <v>14665</v>
      </c>
      <c r="H25" s="55">
        <v>68906</v>
      </c>
      <c r="I25" s="47"/>
      <c r="J25" s="51">
        <f t="shared" si="1"/>
        <v>1</v>
      </c>
      <c r="K25" s="51">
        <f t="shared" si="2"/>
        <v>0.47361827279324703</v>
      </c>
      <c r="L25" s="51">
        <f t="shared" si="3"/>
        <v>1.048852221076353E-2</v>
      </c>
      <c r="M25" s="51">
        <f t="shared" si="4"/>
        <v>0</v>
      </c>
      <c r="N25" s="51">
        <f t="shared" si="5"/>
        <v>0.35110194415797719</v>
      </c>
      <c r="O25" s="51">
        <f t="shared" si="6"/>
        <v>0.11202780642450633</v>
      </c>
      <c r="P25" s="51">
        <f t="shared" si="7"/>
        <v>0.52638172720675303</v>
      </c>
      <c r="R25" s="52">
        <f t="shared" si="8"/>
        <v>45.960999999999999</v>
      </c>
      <c r="S25" s="53">
        <f t="shared" si="9"/>
        <v>1.373</v>
      </c>
      <c r="T25" s="52"/>
      <c r="U25" s="52">
        <f t="shared" si="10"/>
        <v>14.664999999999999</v>
      </c>
      <c r="V25" s="52">
        <f t="shared" si="11"/>
        <v>68.906000000000006</v>
      </c>
      <c r="X25" s="26">
        <f t="shared" si="12"/>
        <v>0.35110194415797719</v>
      </c>
      <c r="Y25" s="26">
        <f t="shared" si="13"/>
        <v>1.048852221076353E-2</v>
      </c>
      <c r="AA25" s="26">
        <f t="shared" si="14"/>
        <v>0.11202780642450633</v>
      </c>
      <c r="AB25" s="26">
        <f t="shared" si="15"/>
        <v>0.52638172720675303</v>
      </c>
    </row>
    <row r="26" spans="1:28">
      <c r="A26" s="33" t="s">
        <v>250</v>
      </c>
      <c r="B26" s="55">
        <v>132722</v>
      </c>
      <c r="C26" s="55">
        <v>61307</v>
      </c>
      <c r="D26" s="55">
        <v>1392</v>
      </c>
      <c r="E26" s="55">
        <v>0</v>
      </c>
      <c r="F26" s="55">
        <v>45200</v>
      </c>
      <c r="G26" s="55">
        <v>14715</v>
      </c>
      <c r="H26" s="55">
        <v>71415</v>
      </c>
      <c r="I26" s="47"/>
      <c r="J26" s="51">
        <f t="shared" si="1"/>
        <v>1</v>
      </c>
      <c r="K26" s="51">
        <f t="shared" si="2"/>
        <v>0.46192040505718718</v>
      </c>
      <c r="L26" s="51">
        <f t="shared" si="3"/>
        <v>1.0488087882943295E-2</v>
      </c>
      <c r="M26" s="51">
        <f t="shared" si="4"/>
        <v>0</v>
      </c>
      <c r="N26" s="51">
        <f t="shared" si="5"/>
        <v>0.34056147435994033</v>
      </c>
      <c r="O26" s="51">
        <f t="shared" si="6"/>
        <v>0.11087084281430358</v>
      </c>
      <c r="P26" s="51">
        <f t="shared" si="7"/>
        <v>0.53807959494281277</v>
      </c>
      <c r="R26" s="52">
        <f t="shared" si="8"/>
        <v>45.2</v>
      </c>
      <c r="S26" s="53">
        <f t="shared" si="9"/>
        <v>1.3919999999999999</v>
      </c>
      <c r="T26" s="52"/>
      <c r="U26" s="52">
        <f t="shared" si="10"/>
        <v>14.715</v>
      </c>
      <c r="V26" s="52">
        <f t="shared" si="11"/>
        <v>71.415000000000006</v>
      </c>
      <c r="X26" s="26">
        <f t="shared" si="12"/>
        <v>0.34056147435994033</v>
      </c>
      <c r="Y26" s="26">
        <f t="shared" si="13"/>
        <v>1.0488087882943295E-2</v>
      </c>
      <c r="AA26" s="26">
        <f t="shared" si="14"/>
        <v>0.11087084281430358</v>
      </c>
      <c r="AB26" s="26">
        <f t="shared" si="15"/>
        <v>0.53807959494281277</v>
      </c>
    </row>
    <row r="27" spans="1:28">
      <c r="A27" s="33" t="s">
        <v>251</v>
      </c>
      <c r="B27" s="55">
        <v>137054</v>
      </c>
      <c r="C27" s="55">
        <v>63884</v>
      </c>
      <c r="D27" s="55">
        <v>1386</v>
      </c>
      <c r="E27" s="55">
        <v>0</v>
      </c>
      <c r="F27" s="55">
        <v>47743</v>
      </c>
      <c r="G27" s="55">
        <v>14755</v>
      </c>
      <c r="H27" s="55">
        <v>73171</v>
      </c>
      <c r="I27" s="47"/>
      <c r="J27" s="51">
        <f t="shared" si="1"/>
        <v>1</v>
      </c>
      <c r="K27" s="51">
        <f t="shared" si="2"/>
        <v>0.46612284209143839</v>
      </c>
      <c r="L27" s="51">
        <f t="shared" si="3"/>
        <v>1.0112802253126505E-2</v>
      </c>
      <c r="M27" s="51">
        <f t="shared" si="4"/>
        <v>0</v>
      </c>
      <c r="N27" s="51">
        <f t="shared" si="5"/>
        <v>0.34835174456783458</v>
      </c>
      <c r="O27" s="51">
        <f t="shared" si="6"/>
        <v>0.10765829527047734</v>
      </c>
      <c r="P27" s="51">
        <f t="shared" si="7"/>
        <v>0.53388445430268361</v>
      </c>
      <c r="R27" s="52">
        <f t="shared" si="8"/>
        <v>47.743000000000002</v>
      </c>
      <c r="S27" s="53">
        <f t="shared" si="9"/>
        <v>1.3859999999999999</v>
      </c>
      <c r="T27" s="52"/>
      <c r="U27" s="52">
        <f t="shared" si="10"/>
        <v>14.755000000000001</v>
      </c>
      <c r="V27" s="52">
        <f t="shared" si="11"/>
        <v>73.171000000000006</v>
      </c>
      <c r="X27" s="26">
        <f t="shared" si="12"/>
        <v>0.34835174456783458</v>
      </c>
      <c r="Y27" s="26">
        <f t="shared" si="13"/>
        <v>1.0112802253126505E-2</v>
      </c>
      <c r="AA27" s="26">
        <f t="shared" si="14"/>
        <v>0.10765829527047734</v>
      </c>
      <c r="AB27" s="26">
        <f t="shared" si="15"/>
        <v>0.53388445430268361</v>
      </c>
    </row>
    <row r="28" spans="1:28">
      <c r="A28" s="33" t="s">
        <v>252</v>
      </c>
      <c r="B28" s="55">
        <v>132554</v>
      </c>
      <c r="C28" s="55">
        <v>66587</v>
      </c>
      <c r="D28" s="55">
        <v>1261</v>
      </c>
      <c r="E28" s="55">
        <v>0</v>
      </c>
      <c r="F28" s="55">
        <v>50142</v>
      </c>
      <c r="G28" s="55">
        <v>15184</v>
      </c>
      <c r="H28" s="55">
        <v>65967</v>
      </c>
      <c r="I28" s="47"/>
      <c r="J28" s="51">
        <f t="shared" si="1"/>
        <v>1</v>
      </c>
      <c r="K28" s="51">
        <f t="shared" si="2"/>
        <v>0.50233866952336403</v>
      </c>
      <c r="L28" s="51">
        <f t="shared" si="3"/>
        <v>9.5131040934260756E-3</v>
      </c>
      <c r="M28" s="51">
        <f t="shared" si="4"/>
        <v>0</v>
      </c>
      <c r="N28" s="51">
        <f t="shared" si="5"/>
        <v>0.37827602335651883</v>
      </c>
      <c r="O28" s="51">
        <f t="shared" si="6"/>
        <v>0.11454954207341914</v>
      </c>
      <c r="P28" s="51">
        <f t="shared" si="7"/>
        <v>0.49766133047663591</v>
      </c>
      <c r="R28" s="52">
        <f t="shared" si="8"/>
        <v>50.142000000000003</v>
      </c>
      <c r="S28" s="53">
        <f t="shared" si="9"/>
        <v>1.2609999999999999</v>
      </c>
      <c r="T28" s="52"/>
      <c r="U28" s="52">
        <f t="shared" si="10"/>
        <v>15.183999999999999</v>
      </c>
      <c r="V28" s="52">
        <f t="shared" si="11"/>
        <v>65.966999999999999</v>
      </c>
      <c r="X28" s="26">
        <f t="shared" si="12"/>
        <v>0.37827602335651883</v>
      </c>
      <c r="Y28" s="26">
        <f t="shared" si="13"/>
        <v>9.5131040934260756E-3</v>
      </c>
      <c r="AA28" s="26">
        <f t="shared" si="14"/>
        <v>0.11454954207341914</v>
      </c>
      <c r="AB28" s="26">
        <f t="shared" si="15"/>
        <v>0.49766133047663591</v>
      </c>
    </row>
    <row r="29" spans="1:28">
      <c r="A29" s="33" t="s">
        <v>253</v>
      </c>
      <c r="B29" s="55">
        <v>128995</v>
      </c>
      <c r="C29" s="55">
        <v>62534</v>
      </c>
      <c r="D29" s="55">
        <v>1255</v>
      </c>
      <c r="E29" s="55">
        <v>0</v>
      </c>
      <c r="F29" s="55">
        <v>45918</v>
      </c>
      <c r="G29" s="55">
        <v>15361</v>
      </c>
      <c r="H29" s="55">
        <v>66461</v>
      </c>
      <c r="I29" s="47"/>
      <c r="J29" s="51">
        <f t="shared" si="1"/>
        <v>1</v>
      </c>
      <c r="K29" s="51">
        <f t="shared" si="2"/>
        <v>0.48477847978603822</v>
      </c>
      <c r="L29" s="51">
        <f t="shared" si="3"/>
        <v>9.7290592658630173E-3</v>
      </c>
      <c r="M29" s="51">
        <f t="shared" si="4"/>
        <v>0</v>
      </c>
      <c r="N29" s="51">
        <f t="shared" si="5"/>
        <v>0.35596728555370361</v>
      </c>
      <c r="O29" s="51">
        <f t="shared" si="6"/>
        <v>0.11908213496647158</v>
      </c>
      <c r="P29" s="51">
        <f t="shared" si="7"/>
        <v>0.51522152021396184</v>
      </c>
      <c r="R29" s="52">
        <f t="shared" si="8"/>
        <v>45.917999999999999</v>
      </c>
      <c r="S29" s="53">
        <f t="shared" si="9"/>
        <v>1.2549999999999999</v>
      </c>
      <c r="T29" s="52"/>
      <c r="U29" s="52">
        <f t="shared" si="10"/>
        <v>15.361000000000001</v>
      </c>
      <c r="V29" s="52">
        <f t="shared" si="11"/>
        <v>66.460999999999999</v>
      </c>
      <c r="X29" s="26">
        <f t="shared" si="12"/>
        <v>0.35596728555370361</v>
      </c>
      <c r="Y29" s="26">
        <f t="shared" si="13"/>
        <v>9.7290592658630173E-3</v>
      </c>
      <c r="AA29" s="26">
        <f t="shared" si="14"/>
        <v>0.11908213496647158</v>
      </c>
      <c r="AB29" s="26">
        <f t="shared" si="15"/>
        <v>0.51522152021396184</v>
      </c>
    </row>
    <row r="30" spans="1:28">
      <c r="A30" s="33" t="s">
        <v>254</v>
      </c>
      <c r="B30" s="55">
        <v>132571</v>
      </c>
      <c r="C30" s="55">
        <v>60805</v>
      </c>
      <c r="D30" s="55">
        <v>1272</v>
      </c>
      <c r="E30" s="55">
        <v>0</v>
      </c>
      <c r="F30" s="55">
        <v>44021</v>
      </c>
      <c r="G30" s="55">
        <v>15512</v>
      </c>
      <c r="H30" s="55">
        <v>71766</v>
      </c>
      <c r="I30" s="47"/>
      <c r="J30" s="51">
        <f t="shared" si="1"/>
        <v>1</v>
      </c>
      <c r="K30" s="51">
        <f t="shared" si="2"/>
        <v>0.45865988790912038</v>
      </c>
      <c r="L30" s="51">
        <f t="shared" si="3"/>
        <v>9.5948586040687633E-3</v>
      </c>
      <c r="M30" s="51">
        <f t="shared" si="4"/>
        <v>0</v>
      </c>
      <c r="N30" s="51">
        <f t="shared" si="5"/>
        <v>0.33205603035354642</v>
      </c>
      <c r="O30" s="51">
        <f t="shared" si="6"/>
        <v>0.11700899895150522</v>
      </c>
      <c r="P30" s="51">
        <f t="shared" si="7"/>
        <v>0.54134011209087962</v>
      </c>
      <c r="R30" s="52">
        <f t="shared" si="8"/>
        <v>44.021000000000001</v>
      </c>
      <c r="S30" s="53">
        <f t="shared" si="9"/>
        <v>1.272</v>
      </c>
      <c r="T30" s="52"/>
      <c r="U30" s="52">
        <f t="shared" si="10"/>
        <v>15.512</v>
      </c>
      <c r="V30" s="52">
        <f t="shared" si="11"/>
        <v>71.766000000000005</v>
      </c>
      <c r="X30" s="26">
        <f t="shared" si="12"/>
        <v>0.33205603035354642</v>
      </c>
      <c r="Y30" s="26">
        <f t="shared" si="13"/>
        <v>9.5948586040687633E-3</v>
      </c>
      <c r="AA30" s="26">
        <f t="shared" si="14"/>
        <v>0.11700899895150522</v>
      </c>
      <c r="AB30" s="26">
        <f t="shared" si="15"/>
        <v>0.54134011209087962</v>
      </c>
    </row>
    <row r="31" spans="1:28">
      <c r="A31" s="33" t="s">
        <v>255</v>
      </c>
      <c r="B31" s="55">
        <v>128972</v>
      </c>
      <c r="C31" s="55">
        <v>60202</v>
      </c>
      <c r="D31" s="55">
        <v>1164</v>
      </c>
      <c r="E31" s="55">
        <v>0</v>
      </c>
      <c r="F31" s="55">
        <v>42813</v>
      </c>
      <c r="G31" s="55">
        <v>16225</v>
      </c>
      <c r="H31" s="55">
        <v>68770</v>
      </c>
      <c r="I31" s="47"/>
      <c r="J31" s="51">
        <f t="shared" si="1"/>
        <v>1</v>
      </c>
      <c r="K31" s="51">
        <f t="shared" si="2"/>
        <v>0.46678348788884411</v>
      </c>
      <c r="L31" s="51">
        <f t="shared" si="3"/>
        <v>9.0252147753000656E-3</v>
      </c>
      <c r="M31" s="51">
        <f t="shared" si="4"/>
        <v>0</v>
      </c>
      <c r="N31" s="51">
        <f t="shared" si="5"/>
        <v>0.33195577334615267</v>
      </c>
      <c r="O31" s="51">
        <f t="shared" si="6"/>
        <v>0.12580249976739138</v>
      </c>
      <c r="P31" s="51">
        <f t="shared" si="7"/>
        <v>0.53321651211115595</v>
      </c>
      <c r="R31" s="52">
        <f t="shared" si="8"/>
        <v>42.813000000000002</v>
      </c>
      <c r="S31" s="53">
        <f t="shared" si="9"/>
        <v>1.1639999999999999</v>
      </c>
      <c r="T31" s="52"/>
      <c r="U31" s="52">
        <f t="shared" si="10"/>
        <v>16.225000000000001</v>
      </c>
      <c r="V31" s="52">
        <f t="shared" si="11"/>
        <v>68.77</v>
      </c>
      <c r="X31" s="26">
        <f t="shared" si="12"/>
        <v>0.33195577334615267</v>
      </c>
      <c r="Y31" s="26">
        <f t="shared" si="13"/>
        <v>9.0252147753000656E-3</v>
      </c>
      <c r="AA31" s="26">
        <f t="shared" si="14"/>
        <v>0.12580249976739138</v>
      </c>
      <c r="AB31" s="26">
        <f t="shared" si="15"/>
        <v>0.53321651211115595</v>
      </c>
    </row>
    <row r="32" spans="1:28">
      <c r="A32" s="33" t="s">
        <v>259</v>
      </c>
      <c r="B32" s="24">
        <v>132370</v>
      </c>
      <c r="C32" s="24">
        <v>56375</v>
      </c>
      <c r="D32" s="24">
        <v>1183</v>
      </c>
      <c r="E32" s="24">
        <v>0</v>
      </c>
      <c r="F32" s="24">
        <v>38577</v>
      </c>
      <c r="G32" s="24">
        <v>16615</v>
      </c>
      <c r="H32" s="24">
        <v>75996</v>
      </c>
      <c r="J32" s="51">
        <f t="shared" si="1"/>
        <v>1</v>
      </c>
      <c r="K32" s="51">
        <f t="shared" si="2"/>
        <v>0.42588955201329609</v>
      </c>
      <c r="L32" s="51">
        <f t="shared" si="3"/>
        <v>8.9370703331570593E-3</v>
      </c>
      <c r="M32" s="51">
        <f t="shared" si="4"/>
        <v>0</v>
      </c>
      <c r="N32" s="51">
        <f t="shared" si="5"/>
        <v>0.29143310417768375</v>
      </c>
      <c r="O32" s="51">
        <f t="shared" si="6"/>
        <v>0.12551937750245523</v>
      </c>
      <c r="P32" s="51">
        <f t="shared" si="7"/>
        <v>0.57411800256855783</v>
      </c>
      <c r="R32" s="52">
        <f t="shared" si="8"/>
        <v>38.576999999999998</v>
      </c>
      <c r="S32" s="53">
        <f t="shared" si="9"/>
        <v>1.1830000000000001</v>
      </c>
      <c r="T32" s="52"/>
      <c r="U32" s="52">
        <f t="shared" si="10"/>
        <v>16.614999999999998</v>
      </c>
      <c r="V32" s="52">
        <f t="shared" si="11"/>
        <v>75.995999999999995</v>
      </c>
      <c r="X32" s="26">
        <f t="shared" si="12"/>
        <v>0.29143310417768375</v>
      </c>
      <c r="Y32" s="26">
        <f t="shared" si="13"/>
        <v>8.9370703331570593E-3</v>
      </c>
      <c r="AA32" s="26">
        <f t="shared" si="14"/>
        <v>0.12551937750245523</v>
      </c>
      <c r="AB32" s="26">
        <f t="shared" si="15"/>
        <v>0.57411800256855783</v>
      </c>
    </row>
    <row r="33" spans="1:28">
      <c r="A33" s="33" t="s">
        <v>261</v>
      </c>
      <c r="B33" s="24">
        <v>127924</v>
      </c>
      <c r="C33" s="24">
        <v>56409</v>
      </c>
      <c r="D33" s="24">
        <v>1006</v>
      </c>
      <c r="E33" s="24">
        <v>0</v>
      </c>
      <c r="F33" s="24">
        <v>38383</v>
      </c>
      <c r="G33" s="24">
        <v>17020</v>
      </c>
      <c r="H33" s="24">
        <v>71515</v>
      </c>
      <c r="J33" s="51">
        <f t="shared" si="1"/>
        <v>1</v>
      </c>
      <c r="K33" s="51">
        <f t="shared" si="2"/>
        <v>0.44095713079641036</v>
      </c>
      <c r="L33" s="51">
        <f t="shared" si="3"/>
        <v>7.8640442762890461E-3</v>
      </c>
      <c r="M33" s="51">
        <f t="shared" si="4"/>
        <v>0</v>
      </c>
      <c r="N33" s="51">
        <f t="shared" si="5"/>
        <v>0.30004533942028078</v>
      </c>
      <c r="O33" s="51">
        <f t="shared" si="6"/>
        <v>0.13304774709984052</v>
      </c>
      <c r="P33" s="51">
        <f t="shared" si="7"/>
        <v>0.55904286920358959</v>
      </c>
      <c r="R33" s="52">
        <f t="shared" si="8"/>
        <v>38.383000000000003</v>
      </c>
      <c r="S33" s="53">
        <f t="shared" si="9"/>
        <v>1.006</v>
      </c>
      <c r="T33" s="52"/>
      <c r="U33" s="52">
        <f t="shared" si="10"/>
        <v>17.02</v>
      </c>
      <c r="V33" s="52">
        <f t="shared" si="11"/>
        <v>71.515000000000001</v>
      </c>
      <c r="X33" s="26">
        <f t="shared" si="12"/>
        <v>0.30004533942028078</v>
      </c>
      <c r="Y33" s="26">
        <f t="shared" si="13"/>
        <v>7.8640442762890461E-3</v>
      </c>
      <c r="AA33" s="26">
        <f t="shared" si="14"/>
        <v>0.13304774709984052</v>
      </c>
      <c r="AB33" s="26">
        <f t="shared" si="15"/>
        <v>0.55904286920358959</v>
      </c>
    </row>
    <row r="34" spans="1:28">
      <c r="A34" s="121" t="s">
        <v>266</v>
      </c>
      <c r="B34" s="24">
        <v>132371</v>
      </c>
      <c r="C34" s="24">
        <v>56139</v>
      </c>
      <c r="D34" s="24">
        <v>2008</v>
      </c>
      <c r="E34" s="24">
        <v>0</v>
      </c>
      <c r="F34" s="24">
        <v>37236</v>
      </c>
      <c r="G34" s="24">
        <v>16895</v>
      </c>
      <c r="H34" s="24">
        <v>76232</v>
      </c>
      <c r="J34" s="51">
        <f t="shared" si="1"/>
        <v>1</v>
      </c>
      <c r="K34" s="51">
        <f t="shared" si="2"/>
        <v>0.42410346677142274</v>
      </c>
      <c r="L34" s="51">
        <f t="shared" si="3"/>
        <v>1.5169485763498048E-2</v>
      </c>
      <c r="M34" s="51">
        <f t="shared" si="4"/>
        <v>0</v>
      </c>
      <c r="N34" s="51">
        <f t="shared" si="5"/>
        <v>0.28130028480558428</v>
      </c>
      <c r="O34" s="51">
        <f t="shared" si="6"/>
        <v>0.12763369620234039</v>
      </c>
      <c r="P34" s="51">
        <f t="shared" si="7"/>
        <v>0.57589653322857726</v>
      </c>
      <c r="R34" s="52">
        <f t="shared" si="8"/>
        <v>37.235999999999997</v>
      </c>
      <c r="S34" s="53">
        <f t="shared" si="9"/>
        <v>2.008</v>
      </c>
      <c r="T34" s="52"/>
      <c r="U34" s="52">
        <f t="shared" si="10"/>
        <v>16.895</v>
      </c>
      <c r="V34" s="52">
        <f t="shared" si="11"/>
        <v>76.231999999999999</v>
      </c>
      <c r="X34" s="26">
        <f t="shared" si="12"/>
        <v>0.28130028480558428</v>
      </c>
      <c r="Y34" s="26">
        <f t="shared" si="13"/>
        <v>1.5169485763498048E-2</v>
      </c>
      <c r="AA34" s="26">
        <f t="shared" si="14"/>
        <v>0.12763369620234039</v>
      </c>
      <c r="AB34" s="26">
        <f t="shared" si="15"/>
        <v>0.57589653322857726</v>
      </c>
    </row>
    <row r="35" spans="1:28">
      <c r="A35" s="121" t="s">
        <v>273</v>
      </c>
      <c r="B35" s="24">
        <v>133198</v>
      </c>
      <c r="C35" s="24">
        <v>59715</v>
      </c>
      <c r="D35" s="24">
        <v>5124</v>
      </c>
      <c r="E35" s="24">
        <v>0</v>
      </c>
      <c r="F35" s="24">
        <v>38157</v>
      </c>
      <c r="G35" s="24">
        <v>16434</v>
      </c>
      <c r="H35" s="24">
        <v>73483</v>
      </c>
      <c r="J35" s="51">
        <f t="shared" si="1"/>
        <v>1</v>
      </c>
      <c r="K35" s="51">
        <f t="shared" si="2"/>
        <v>0.44831754230544002</v>
      </c>
      <c r="L35" s="51">
        <f t="shared" si="3"/>
        <v>3.8469046081772998E-2</v>
      </c>
      <c r="M35" s="51">
        <f t="shared" si="4"/>
        <v>0</v>
      </c>
      <c r="N35" s="51">
        <f t="shared" si="5"/>
        <v>0.28646826528926861</v>
      </c>
      <c r="O35" s="51">
        <f t="shared" si="6"/>
        <v>0.12338023093439841</v>
      </c>
      <c r="P35" s="51">
        <f t="shared" si="7"/>
        <v>0.55168245769455992</v>
      </c>
      <c r="R35" s="52">
        <f t="shared" si="8"/>
        <v>38.156999999999996</v>
      </c>
      <c r="S35" s="53">
        <f t="shared" si="9"/>
        <v>5.1239999999999997</v>
      </c>
      <c r="T35" s="52"/>
      <c r="U35" s="52">
        <f t="shared" si="10"/>
        <v>16.434000000000001</v>
      </c>
      <c r="V35" s="52">
        <f t="shared" si="11"/>
        <v>73.483000000000004</v>
      </c>
      <c r="X35" s="26">
        <f t="shared" si="12"/>
        <v>0.28646826528926861</v>
      </c>
      <c r="Y35" s="26">
        <f t="shared" si="13"/>
        <v>3.8469046081772998E-2</v>
      </c>
      <c r="AA35" s="26">
        <f t="shared" si="14"/>
        <v>0.12338023093439841</v>
      </c>
      <c r="AB35" s="26">
        <f t="shared" si="15"/>
        <v>0.55168245769455992</v>
      </c>
    </row>
    <row r="36" spans="1:28">
      <c r="A36" s="121" t="s">
        <v>274</v>
      </c>
      <c r="B36" s="24">
        <v>138217</v>
      </c>
      <c r="C36" s="24">
        <v>63245</v>
      </c>
      <c r="D36" s="24">
        <v>8185</v>
      </c>
      <c r="E36" s="24">
        <v>0</v>
      </c>
      <c r="F36" s="24">
        <v>38707</v>
      </c>
      <c r="G36" s="24">
        <v>16353</v>
      </c>
      <c r="H36" s="24">
        <v>74972</v>
      </c>
      <c r="J36" s="51">
        <f t="shared" si="1"/>
        <v>1</v>
      </c>
      <c r="K36" s="51">
        <f t="shared" si="2"/>
        <v>0.45757757728788789</v>
      </c>
      <c r="L36" s="51">
        <f t="shared" si="3"/>
        <v>5.9218475296092379E-2</v>
      </c>
      <c r="M36" s="51">
        <f t="shared" si="4"/>
        <v>0</v>
      </c>
      <c r="N36" s="51">
        <f t="shared" si="5"/>
        <v>0.28004514640022571</v>
      </c>
      <c r="O36" s="51">
        <f t="shared" si="6"/>
        <v>0.11831395559156978</v>
      </c>
      <c r="P36" s="51">
        <f t="shared" si="7"/>
        <v>0.54242242271211216</v>
      </c>
      <c r="R36" s="52">
        <f t="shared" si="8"/>
        <v>38.707000000000001</v>
      </c>
      <c r="S36" s="53">
        <f t="shared" si="9"/>
        <v>8.1850000000000005</v>
      </c>
      <c r="T36" s="52"/>
      <c r="U36" s="52">
        <f t="shared" si="10"/>
        <v>16.353000000000002</v>
      </c>
      <c r="V36" s="52">
        <f t="shared" si="11"/>
        <v>74.971999999999994</v>
      </c>
      <c r="X36" s="26">
        <f t="shared" si="12"/>
        <v>0.28004514640022571</v>
      </c>
      <c r="Y36" s="26">
        <f t="shared" si="13"/>
        <v>5.9218475296092379E-2</v>
      </c>
      <c r="AA36" s="26">
        <f t="shared" si="14"/>
        <v>0.11831395559156978</v>
      </c>
      <c r="AB36" s="26">
        <f t="shared" si="15"/>
        <v>0.54242242271211216</v>
      </c>
    </row>
    <row r="37" spans="1:28">
      <c r="A37" s="121" t="s">
        <v>275</v>
      </c>
      <c r="B37" s="24">
        <v>137339</v>
      </c>
      <c r="C37" s="24">
        <v>64063</v>
      </c>
      <c r="D37" s="24">
        <v>11238</v>
      </c>
      <c r="E37" s="24">
        <v>0</v>
      </c>
      <c r="F37" s="24">
        <v>36590</v>
      </c>
      <c r="G37" s="24">
        <v>16235</v>
      </c>
      <c r="H37" s="24">
        <v>73277</v>
      </c>
      <c r="J37" s="51">
        <f t="shared" si="1"/>
        <v>1</v>
      </c>
      <c r="K37" s="51">
        <f t="shared" si="2"/>
        <v>0.46645890824893149</v>
      </c>
      <c r="L37" s="51">
        <f t="shared" si="3"/>
        <v>8.1826720742105299E-2</v>
      </c>
      <c r="M37" s="51">
        <f t="shared" si="4"/>
        <v>0</v>
      </c>
      <c r="N37" s="51">
        <f t="shared" si="5"/>
        <v>0.26642104573354985</v>
      </c>
      <c r="O37" s="51">
        <f t="shared" si="6"/>
        <v>0.11821114177327635</v>
      </c>
      <c r="P37" s="51">
        <f t="shared" si="7"/>
        <v>0.53354837300402658</v>
      </c>
      <c r="R37" s="52">
        <f t="shared" si="8"/>
        <v>36.590000000000003</v>
      </c>
      <c r="S37" s="53">
        <f t="shared" si="9"/>
        <v>11.238</v>
      </c>
      <c r="T37" s="52"/>
      <c r="U37" s="52">
        <f t="shared" si="10"/>
        <v>16.234999999999999</v>
      </c>
      <c r="V37" s="52">
        <f t="shared" si="11"/>
        <v>73.277000000000001</v>
      </c>
      <c r="X37" s="26">
        <f t="shared" si="12"/>
        <v>0.26642104573354985</v>
      </c>
      <c r="Y37" s="26">
        <f t="shared" si="13"/>
        <v>8.1826720742105299E-2</v>
      </c>
      <c r="AA37" s="26">
        <f t="shared" si="14"/>
        <v>0.11821114177327635</v>
      </c>
      <c r="AB37" s="26">
        <f t="shared" si="15"/>
        <v>0.53354837300402658</v>
      </c>
    </row>
    <row r="38" spans="1:28">
      <c r="A38" s="121" t="s">
        <v>281</v>
      </c>
      <c r="B38" s="24">
        <v>140788</v>
      </c>
      <c r="C38" s="24">
        <v>71279</v>
      </c>
      <c r="D38" s="24">
        <v>14458</v>
      </c>
      <c r="E38" s="24">
        <v>0</v>
      </c>
      <c r="F38" s="24">
        <v>40493</v>
      </c>
      <c r="G38" s="24">
        <v>16328</v>
      </c>
      <c r="H38" s="24">
        <v>69509</v>
      </c>
      <c r="J38" s="51">
        <f t="shared" si="1"/>
        <v>1</v>
      </c>
      <c r="K38" s="51">
        <f t="shared" si="2"/>
        <v>0.50628604710628744</v>
      </c>
      <c r="L38" s="51">
        <f t="shared" si="3"/>
        <v>0.10269341137028724</v>
      </c>
      <c r="M38" s="51">
        <f t="shared" si="4"/>
        <v>0</v>
      </c>
      <c r="N38" s="51">
        <f t="shared" si="5"/>
        <v>0.28761684234451801</v>
      </c>
      <c r="O38" s="51">
        <f t="shared" si="6"/>
        <v>0.11597579339148223</v>
      </c>
      <c r="P38" s="51">
        <f t="shared" si="7"/>
        <v>0.49371395289371256</v>
      </c>
      <c r="R38" s="52">
        <f t="shared" si="8"/>
        <v>40.493000000000002</v>
      </c>
      <c r="S38" s="53">
        <f t="shared" si="9"/>
        <v>14.458</v>
      </c>
      <c r="T38" s="52"/>
      <c r="U38" s="52">
        <f t="shared" si="10"/>
        <v>16.327999999999999</v>
      </c>
      <c r="V38" s="52">
        <f t="shared" si="11"/>
        <v>69.509</v>
      </c>
      <c r="X38" s="26">
        <f t="shared" si="12"/>
        <v>0.28761684234451801</v>
      </c>
      <c r="Y38" s="26">
        <f t="shared" si="13"/>
        <v>0.10269341137028724</v>
      </c>
      <c r="AA38" s="26">
        <f t="shared" si="14"/>
        <v>0.11597579339148223</v>
      </c>
      <c r="AB38" s="26">
        <f t="shared" si="15"/>
        <v>0.49371395289371256</v>
      </c>
    </row>
    <row r="39" spans="1:28">
      <c r="A39" s="121" t="s">
        <v>285</v>
      </c>
      <c r="B39" s="24">
        <v>146601</v>
      </c>
      <c r="C39" s="24">
        <v>77261</v>
      </c>
      <c r="D39" s="24">
        <v>18116</v>
      </c>
      <c r="E39" s="24">
        <v>0</v>
      </c>
      <c r="F39" s="24">
        <v>41968</v>
      </c>
      <c r="G39" s="24">
        <v>17177</v>
      </c>
      <c r="H39" s="24">
        <v>69340</v>
      </c>
      <c r="J39" s="51">
        <f t="shared" si="1"/>
        <v>1</v>
      </c>
      <c r="K39" s="51">
        <f t="shared" si="2"/>
        <v>0.52701550466913594</v>
      </c>
      <c r="L39" s="51">
        <f t="shared" si="3"/>
        <v>0.12357350904836939</v>
      </c>
      <c r="M39" s="51">
        <f t="shared" si="4"/>
        <v>0</v>
      </c>
      <c r="N39" s="51">
        <f t="shared" si="5"/>
        <v>0.28627362705574994</v>
      </c>
      <c r="O39" s="51">
        <f t="shared" si="6"/>
        <v>0.11716836856501661</v>
      </c>
      <c r="P39" s="51">
        <f t="shared" si="7"/>
        <v>0.47298449533086406</v>
      </c>
      <c r="R39" s="52">
        <f t="shared" si="8"/>
        <v>41.968000000000004</v>
      </c>
      <c r="S39" s="53">
        <f t="shared" si="9"/>
        <v>18.116</v>
      </c>
      <c r="T39" s="52"/>
      <c r="U39" s="52">
        <f t="shared" si="10"/>
        <v>17.177</v>
      </c>
      <c r="V39" s="52">
        <f t="shared" si="11"/>
        <v>69.34</v>
      </c>
      <c r="X39" s="26">
        <f t="shared" si="12"/>
        <v>0.28627362705574994</v>
      </c>
      <c r="Y39" s="26">
        <f t="shared" si="13"/>
        <v>0.12357350904836939</v>
      </c>
      <c r="AA39" s="26">
        <f t="shared" si="14"/>
        <v>0.11716836856501661</v>
      </c>
      <c r="AB39" s="26">
        <f t="shared" si="15"/>
        <v>0.47298449533086406</v>
      </c>
    </row>
    <row r="40" spans="1:28">
      <c r="R40" s="52"/>
      <c r="S40" s="53"/>
      <c r="T40" s="52"/>
      <c r="U40" s="52"/>
      <c r="V40" s="52"/>
    </row>
    <row r="41" spans="1:28">
      <c r="R41" s="52"/>
      <c r="S41" s="53"/>
      <c r="T41" s="52"/>
      <c r="U41" s="52"/>
      <c r="V41" s="52"/>
    </row>
    <row r="42" spans="1:28">
      <c r="R42" s="52"/>
      <c r="S42" s="53"/>
      <c r="T42" s="52"/>
      <c r="U42" s="52"/>
      <c r="V42" s="52"/>
    </row>
    <row r="43" spans="1:28">
      <c r="R43" s="52"/>
      <c r="S43" s="53"/>
      <c r="T43" s="52"/>
      <c r="U43" s="52"/>
      <c r="V43" s="52"/>
    </row>
    <row r="44" spans="1:28">
      <c r="R44" s="52"/>
      <c r="S44" s="53"/>
      <c r="T44" s="52"/>
      <c r="U44" s="52"/>
      <c r="V44" s="52"/>
    </row>
    <row r="45" spans="1:28">
      <c r="R45" s="52"/>
      <c r="S45" s="53"/>
      <c r="T45" s="52"/>
      <c r="U45" s="52"/>
      <c r="V45" s="52"/>
    </row>
    <row r="46" spans="1:28">
      <c r="R46" s="52"/>
      <c r="S46" s="53"/>
      <c r="T46" s="52"/>
      <c r="U46" s="52"/>
      <c r="V46" s="52"/>
    </row>
    <row r="47" spans="1:28">
      <c r="R47" s="52"/>
      <c r="S47" s="53"/>
      <c r="T47" s="52"/>
      <c r="U47" s="52"/>
      <c r="V47" s="52"/>
    </row>
    <row r="48" spans="1:28">
      <c r="R48" s="52"/>
      <c r="S48" s="53"/>
      <c r="T48" s="52"/>
      <c r="U48" s="52"/>
      <c r="V48" s="52"/>
    </row>
    <row r="49" spans="18:22">
      <c r="R49" s="52"/>
      <c r="S49" s="53"/>
      <c r="T49" s="52"/>
      <c r="U49" s="52"/>
      <c r="V49" s="52"/>
    </row>
    <row r="50" spans="18:22">
      <c r="R50" s="52"/>
      <c r="S50" s="53"/>
      <c r="T50" s="52"/>
      <c r="U50" s="52"/>
      <c r="V50" s="52"/>
    </row>
    <row r="51" spans="18:22">
      <c r="R51" s="52"/>
      <c r="S51" s="53"/>
      <c r="T51" s="52"/>
      <c r="U51" s="52"/>
      <c r="V51" s="52"/>
    </row>
    <row r="52" spans="18:22">
      <c r="R52" s="52"/>
      <c r="S52" s="53"/>
      <c r="T52" s="52"/>
      <c r="U52" s="52"/>
      <c r="V52" s="52"/>
    </row>
    <row r="53" spans="18:22">
      <c r="R53" s="52"/>
      <c r="S53" s="53"/>
      <c r="T53" s="52"/>
      <c r="U53" s="52"/>
      <c r="V53" s="52"/>
    </row>
  </sheetData>
  <mergeCells count="12">
    <mergeCell ref="R3:V3"/>
    <mergeCell ref="X3:AB3"/>
    <mergeCell ref="B1:H1"/>
    <mergeCell ref="J1:P1"/>
    <mergeCell ref="D3:G3"/>
    <mergeCell ref="L3:O3"/>
    <mergeCell ref="B2:B4"/>
    <mergeCell ref="J2:J4"/>
    <mergeCell ref="C3:C4"/>
    <mergeCell ref="H3:H4"/>
    <mergeCell ref="K3:K4"/>
    <mergeCell ref="P3:P4"/>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N83"/>
  <sheetViews>
    <sheetView workbookViewId="0">
      <pane xSplit="1" ySplit="6" topLeftCell="V46" activePane="bottomRight" state="frozen"/>
      <selection sqref="A1:H1048576"/>
      <selection pane="topRight" sqref="A1:H1048576"/>
      <selection pane="bottomLeft" sqref="A1:H1048576"/>
      <selection pane="bottomRight" activeCell="AO79" sqref="AO79"/>
    </sheetView>
  </sheetViews>
  <sheetFormatPr defaultColWidth="10.83203125" defaultRowHeight="13"/>
  <cols>
    <col min="1" max="1" width="11.5" style="58" bestFit="1" customWidth="1"/>
    <col min="2" max="6" width="10.83203125" style="58"/>
    <col min="7" max="7" width="12" style="58" customWidth="1"/>
    <col min="8" max="8" width="13" style="58" customWidth="1"/>
    <col min="9" max="9" width="13.08203125" style="58" customWidth="1"/>
    <col min="10" max="10" width="10.83203125" style="58"/>
    <col min="11" max="16384" width="10.83203125" style="24"/>
  </cols>
  <sheetData>
    <row r="1" spans="1:38">
      <c r="A1" s="67"/>
      <c r="B1" s="269" t="s">
        <v>191</v>
      </c>
      <c r="C1" s="269"/>
      <c r="D1" s="269"/>
      <c r="E1" s="269"/>
      <c r="F1" s="269"/>
      <c r="G1" s="269"/>
      <c r="H1" s="269"/>
      <c r="I1" s="269"/>
      <c r="J1" s="269"/>
      <c r="K1" s="269"/>
      <c r="L1" s="269"/>
      <c r="M1" s="269"/>
      <c r="O1" s="269" t="s">
        <v>11</v>
      </c>
      <c r="P1" s="269"/>
      <c r="Q1" s="269"/>
      <c r="R1" s="269"/>
      <c r="S1" s="269"/>
      <c r="T1" s="269"/>
      <c r="U1" s="269"/>
      <c r="V1" s="269"/>
      <c r="W1" s="269"/>
      <c r="X1" s="269"/>
      <c r="Y1" s="269"/>
      <c r="Z1" s="269"/>
    </row>
    <row r="2" spans="1:38">
      <c r="A2" s="78"/>
      <c r="B2" s="270" t="s">
        <v>92</v>
      </c>
      <c r="O2" s="270" t="s">
        <v>92</v>
      </c>
      <c r="P2" s="58"/>
      <c r="Q2" s="58"/>
      <c r="R2" s="58"/>
      <c r="S2" s="58"/>
      <c r="T2" s="58"/>
      <c r="U2" s="58"/>
      <c r="V2" s="58"/>
      <c r="W2" s="58"/>
    </row>
    <row r="3" spans="1:38" ht="12.75" customHeight="1">
      <c r="B3" s="270"/>
      <c r="C3" s="271" t="s">
        <v>189</v>
      </c>
      <c r="M3" s="279" t="s">
        <v>142</v>
      </c>
      <c r="O3" s="270"/>
      <c r="P3" s="271" t="s">
        <v>189</v>
      </c>
      <c r="Q3" s="58"/>
      <c r="R3" s="58"/>
      <c r="S3" s="58"/>
      <c r="T3" s="58"/>
      <c r="U3" s="58"/>
      <c r="V3" s="58"/>
      <c r="W3" s="58"/>
      <c r="Z3" s="284" t="s">
        <v>142</v>
      </c>
    </row>
    <row r="4" spans="1:38" ht="12.75" customHeight="1">
      <c r="B4" s="270"/>
      <c r="C4" s="272"/>
      <c r="D4" s="273" t="s">
        <v>138</v>
      </c>
      <c r="E4" s="273" t="s">
        <v>139</v>
      </c>
      <c r="H4" s="273" t="s">
        <v>190</v>
      </c>
      <c r="I4" s="273" t="s">
        <v>23</v>
      </c>
      <c r="J4" s="273" t="s">
        <v>137</v>
      </c>
      <c r="K4" s="277" t="s">
        <v>141</v>
      </c>
      <c r="L4" s="277" t="s">
        <v>90</v>
      </c>
      <c r="M4" s="280"/>
      <c r="O4" s="270"/>
      <c r="P4" s="272"/>
      <c r="Q4" s="273" t="s">
        <v>138</v>
      </c>
      <c r="R4" s="273" t="s">
        <v>139</v>
      </c>
      <c r="S4" s="58"/>
      <c r="T4" s="58"/>
      <c r="U4" s="273" t="s">
        <v>190</v>
      </c>
      <c r="V4" s="273" t="s">
        <v>23</v>
      </c>
      <c r="W4" s="273" t="s">
        <v>137</v>
      </c>
      <c r="X4" s="277" t="s">
        <v>141</v>
      </c>
      <c r="Y4" s="281" t="s">
        <v>90</v>
      </c>
      <c r="Z4" s="285"/>
    </row>
    <row r="5" spans="1:38">
      <c r="B5" s="270"/>
      <c r="C5" s="272"/>
      <c r="D5" s="274"/>
      <c r="E5" s="274"/>
      <c r="F5" s="275" t="s">
        <v>19</v>
      </c>
      <c r="G5" s="276"/>
      <c r="H5" s="274"/>
      <c r="I5" s="274"/>
      <c r="J5" s="274"/>
      <c r="K5" s="278"/>
      <c r="L5" s="278"/>
      <c r="M5" s="280"/>
      <c r="O5" s="270"/>
      <c r="P5" s="272"/>
      <c r="Q5" s="274"/>
      <c r="R5" s="274"/>
      <c r="S5" s="275" t="s">
        <v>19</v>
      </c>
      <c r="T5" s="283"/>
      <c r="U5" s="274"/>
      <c r="V5" s="274"/>
      <c r="W5" s="274"/>
      <c r="X5" s="278"/>
      <c r="Y5" s="282"/>
      <c r="Z5" s="285"/>
      <c r="AB5" s="167" t="s">
        <v>235</v>
      </c>
      <c r="AC5" s="167"/>
      <c r="AD5" s="167"/>
      <c r="AE5" s="167"/>
      <c r="AF5" s="167"/>
      <c r="AH5" s="167" t="s">
        <v>236</v>
      </c>
      <c r="AI5" s="167"/>
      <c r="AJ5" s="167"/>
      <c r="AK5" s="167"/>
      <c r="AL5" s="167"/>
    </row>
    <row r="6" spans="1:38" s="61" customFormat="1" ht="26">
      <c r="A6" s="58"/>
      <c r="B6" s="270"/>
      <c r="C6" s="272"/>
      <c r="D6" s="274"/>
      <c r="E6" s="274"/>
      <c r="F6" s="59" t="s">
        <v>20</v>
      </c>
      <c r="G6" s="60" t="s">
        <v>21</v>
      </c>
      <c r="H6" s="274"/>
      <c r="I6" s="274"/>
      <c r="J6" s="274"/>
      <c r="K6" s="278"/>
      <c r="L6" s="278"/>
      <c r="M6" s="280"/>
      <c r="O6" s="270"/>
      <c r="P6" s="272"/>
      <c r="Q6" s="274"/>
      <c r="R6" s="274"/>
      <c r="S6" s="59" t="s">
        <v>20</v>
      </c>
      <c r="T6" s="60" t="s">
        <v>21</v>
      </c>
      <c r="U6" s="274"/>
      <c r="V6" s="274"/>
      <c r="W6" s="274"/>
      <c r="X6" s="278"/>
      <c r="Y6" s="282"/>
      <c r="Z6" s="285"/>
      <c r="AB6" s="25" t="s">
        <v>231</v>
      </c>
      <c r="AC6" s="25" t="s">
        <v>20</v>
      </c>
      <c r="AD6" s="25" t="s">
        <v>232</v>
      </c>
      <c r="AE6" s="25" t="s">
        <v>233</v>
      </c>
      <c r="AF6" s="25" t="s">
        <v>234</v>
      </c>
      <c r="AG6" s="24"/>
      <c r="AH6" s="25" t="s">
        <v>231</v>
      </c>
      <c r="AI6" s="25" t="s">
        <v>20</v>
      </c>
      <c r="AJ6" s="25" t="s">
        <v>232</v>
      </c>
      <c r="AK6" s="25" t="s">
        <v>233</v>
      </c>
      <c r="AL6" s="25" t="s">
        <v>234</v>
      </c>
    </row>
    <row r="7" spans="1:38">
      <c r="A7" s="50" t="s">
        <v>31</v>
      </c>
      <c r="B7" s="69">
        <v>330894</v>
      </c>
      <c r="C7" s="58">
        <v>264384</v>
      </c>
      <c r="D7" s="58">
        <v>1588</v>
      </c>
      <c r="E7" s="58">
        <v>21253</v>
      </c>
      <c r="F7" s="58">
        <v>1557</v>
      </c>
      <c r="G7" s="58">
        <v>19696</v>
      </c>
      <c r="H7" s="58">
        <v>8603</v>
      </c>
      <c r="I7" s="58">
        <v>182120</v>
      </c>
      <c r="J7" s="58">
        <v>3169</v>
      </c>
      <c r="K7" s="24">
        <v>785</v>
      </c>
      <c r="L7" s="24">
        <v>46866</v>
      </c>
      <c r="M7" s="24">
        <v>66510</v>
      </c>
      <c r="O7" s="26">
        <v>1</v>
      </c>
      <c r="P7" s="26">
        <v>0.79899907523255176</v>
      </c>
      <c r="Q7" s="26">
        <v>4.799119959866302E-3</v>
      </c>
      <c r="R7" s="26">
        <v>6.4229028027102342E-2</v>
      </c>
      <c r="S7" s="26">
        <v>4.7054343687102217E-3</v>
      </c>
      <c r="T7" s="26">
        <v>5.9523593658392111E-2</v>
      </c>
      <c r="U7" s="26">
        <v>2.5999262603734127E-2</v>
      </c>
      <c r="V7" s="26">
        <v>0.55038773746275238</v>
      </c>
      <c r="W7" s="26">
        <v>9.5770851088263914E-3</v>
      </c>
      <c r="X7" s="26">
        <v>2.37236093733945E-3</v>
      </c>
      <c r="Y7" s="26">
        <v>0.14163448113293078</v>
      </c>
      <c r="Z7" s="26">
        <v>0.20100092476744819</v>
      </c>
      <c r="AB7" s="27">
        <v>19.696000000000002</v>
      </c>
      <c r="AC7" s="27">
        <v>1.5569999999999999</v>
      </c>
      <c r="AD7" s="27">
        <v>3.9540000000000002</v>
      </c>
      <c r="AE7" s="27">
        <v>239.17699999999999</v>
      </c>
      <c r="AF7" s="27">
        <v>66.510000000000005</v>
      </c>
      <c r="AH7" s="26">
        <v>5.9523593658392111E-2</v>
      </c>
      <c r="AI7" s="26">
        <v>4.7054343687102217E-3</v>
      </c>
      <c r="AJ7" s="26">
        <v>1.1949446046165841E-2</v>
      </c>
      <c r="AK7" s="26">
        <v>0.72282060115928359</v>
      </c>
      <c r="AL7" s="26">
        <v>0.20100092476744819</v>
      </c>
    </row>
    <row r="8" spans="1:38">
      <c r="A8" s="50" t="s">
        <v>32</v>
      </c>
      <c r="B8" s="69">
        <v>349657</v>
      </c>
      <c r="C8" s="58">
        <v>279351</v>
      </c>
      <c r="D8" s="58">
        <v>902</v>
      </c>
      <c r="E8" s="58">
        <v>25582</v>
      </c>
      <c r="F8" s="58">
        <v>1554</v>
      </c>
      <c r="G8" s="58">
        <v>24028</v>
      </c>
      <c r="H8" s="58">
        <v>10355</v>
      </c>
      <c r="I8" s="58">
        <v>187873</v>
      </c>
      <c r="J8" s="58">
        <v>3251</v>
      </c>
      <c r="K8" s="24">
        <v>801</v>
      </c>
      <c r="L8" s="24">
        <v>50587</v>
      </c>
      <c r="M8" s="24">
        <v>70306</v>
      </c>
      <c r="O8" s="26">
        <v>1</v>
      </c>
      <c r="P8" s="26">
        <v>0.79892866437680354</v>
      </c>
      <c r="Q8" s="26">
        <v>2.5796709346588226E-3</v>
      </c>
      <c r="R8" s="26">
        <v>7.3163128437297123E-2</v>
      </c>
      <c r="S8" s="26">
        <v>4.4443554683589919E-3</v>
      </c>
      <c r="T8" s="26">
        <v>6.8718772968938135E-2</v>
      </c>
      <c r="U8" s="26">
        <v>2.9614736727707439E-2</v>
      </c>
      <c r="V8" s="26">
        <v>0.53730656042922065</v>
      </c>
      <c r="W8" s="26">
        <v>9.2976831580663336E-3</v>
      </c>
      <c r="X8" s="26">
        <v>2.2908164286715269E-3</v>
      </c>
      <c r="Y8" s="26">
        <v>0.14467606826118168</v>
      </c>
      <c r="Z8" s="26">
        <v>0.20107133562319646</v>
      </c>
      <c r="AB8" s="27">
        <v>24.027999999999999</v>
      </c>
      <c r="AC8" s="27">
        <v>1.554</v>
      </c>
      <c r="AD8" s="27">
        <v>4.0519999999999996</v>
      </c>
      <c r="AE8" s="27">
        <v>249.71700000000001</v>
      </c>
      <c r="AF8" s="27">
        <v>70.305999999999997</v>
      </c>
      <c r="AH8" s="26">
        <v>6.8718772968938135E-2</v>
      </c>
      <c r="AI8" s="26">
        <v>4.4443554683589919E-3</v>
      </c>
      <c r="AJ8" s="26">
        <v>1.158849958673786E-2</v>
      </c>
      <c r="AK8" s="26">
        <v>0.71417703635276863</v>
      </c>
      <c r="AL8" s="26">
        <v>0.20107133562319646</v>
      </c>
    </row>
    <row r="9" spans="1:38">
      <c r="A9" s="50" t="s">
        <v>33</v>
      </c>
      <c r="B9" s="69">
        <v>359271</v>
      </c>
      <c r="C9" s="58">
        <v>285342</v>
      </c>
      <c r="D9" s="58">
        <v>883</v>
      </c>
      <c r="E9" s="58">
        <v>21844</v>
      </c>
      <c r="F9" s="58">
        <v>1556</v>
      </c>
      <c r="G9" s="58">
        <v>20288</v>
      </c>
      <c r="H9" s="58">
        <v>12625</v>
      </c>
      <c r="I9" s="58">
        <v>195662</v>
      </c>
      <c r="J9" s="58">
        <v>3358</v>
      </c>
      <c r="K9" s="24">
        <v>813</v>
      </c>
      <c r="L9" s="24">
        <v>50157</v>
      </c>
      <c r="M9" s="24">
        <v>73929</v>
      </c>
      <c r="O9" s="26">
        <v>1</v>
      </c>
      <c r="P9" s="26">
        <v>0.79422497223544342</v>
      </c>
      <c r="Q9" s="26">
        <v>2.4577547311082719E-3</v>
      </c>
      <c r="R9" s="26">
        <v>6.0800899599466697E-2</v>
      </c>
      <c r="S9" s="26">
        <v>4.3309924819982691E-3</v>
      </c>
      <c r="T9" s="26">
        <v>5.6469907117468431E-2</v>
      </c>
      <c r="U9" s="26">
        <v>3.5140604167884414E-2</v>
      </c>
      <c r="V9" s="26">
        <v>0.5446083875403247</v>
      </c>
      <c r="W9" s="26">
        <v>9.3467048551093748E-3</v>
      </c>
      <c r="X9" s="26">
        <v>2.2629157377021801E-3</v>
      </c>
      <c r="Y9" s="26">
        <v>0.1396077056038478</v>
      </c>
      <c r="Z9" s="26">
        <v>0.20577502776455656</v>
      </c>
      <c r="AB9" s="27">
        <v>20.288</v>
      </c>
      <c r="AC9" s="27">
        <v>1.556</v>
      </c>
      <c r="AD9" s="27">
        <v>4.1710000000000003</v>
      </c>
      <c r="AE9" s="27">
        <v>259.327</v>
      </c>
      <c r="AF9" s="27">
        <v>73.929000000000002</v>
      </c>
      <c r="AH9" s="26">
        <v>5.6469907117468431E-2</v>
      </c>
      <c r="AI9" s="26">
        <v>4.3309924819982691E-3</v>
      </c>
      <c r="AJ9" s="26">
        <v>1.1609620592811554E-2</v>
      </c>
      <c r="AK9" s="26">
        <v>0.72181445204316519</v>
      </c>
      <c r="AL9" s="26">
        <v>0.20577502776455656</v>
      </c>
    </row>
    <row r="10" spans="1:38">
      <c r="A10" s="50" t="s">
        <v>34</v>
      </c>
      <c r="B10" s="69">
        <v>344222</v>
      </c>
      <c r="C10" s="58">
        <v>273132</v>
      </c>
      <c r="D10" s="58">
        <v>381</v>
      </c>
      <c r="E10" s="58">
        <v>15599</v>
      </c>
      <c r="F10" s="58">
        <v>1400</v>
      </c>
      <c r="G10" s="58">
        <v>14199</v>
      </c>
      <c r="H10" s="58">
        <v>12781</v>
      </c>
      <c r="I10" s="58">
        <v>192477</v>
      </c>
      <c r="J10" s="58">
        <v>3404</v>
      </c>
      <c r="K10" s="24">
        <v>686</v>
      </c>
      <c r="L10" s="24">
        <v>47804</v>
      </c>
      <c r="M10" s="24">
        <v>71090</v>
      </c>
      <c r="O10" s="26">
        <v>1</v>
      </c>
      <c r="P10" s="26">
        <v>0.79347630308347517</v>
      </c>
      <c r="Q10" s="26">
        <v>1.1068438391503158E-3</v>
      </c>
      <c r="R10" s="26">
        <v>4.5316685162482349E-2</v>
      </c>
      <c r="S10" s="26">
        <v>4.0671427160379053E-3</v>
      </c>
      <c r="T10" s="26">
        <v>4.1249542446444444E-2</v>
      </c>
      <c r="U10" s="26">
        <v>3.7130107895486056E-2</v>
      </c>
      <c r="V10" s="26">
        <v>0.55916530611059145</v>
      </c>
      <c r="W10" s="26">
        <v>9.8889670038521654E-3</v>
      </c>
      <c r="X10" s="26">
        <v>1.9928999308585736E-3</v>
      </c>
      <c r="Y10" s="26">
        <v>0.13887549314105432</v>
      </c>
      <c r="Z10" s="26">
        <v>0.20652369691652481</v>
      </c>
      <c r="AB10" s="27">
        <v>14.199</v>
      </c>
      <c r="AC10" s="27">
        <v>1.4</v>
      </c>
      <c r="AD10" s="27">
        <v>4.09</v>
      </c>
      <c r="AE10" s="27">
        <v>253.44300000000001</v>
      </c>
      <c r="AF10" s="27">
        <v>71.09</v>
      </c>
      <c r="AH10" s="26">
        <v>4.1249542446444444E-2</v>
      </c>
      <c r="AI10" s="26">
        <v>4.0671427160379053E-3</v>
      </c>
      <c r="AJ10" s="26">
        <v>1.1881866934710739E-2</v>
      </c>
      <c r="AK10" s="26">
        <v>0.73627775098628212</v>
      </c>
      <c r="AL10" s="26">
        <v>0.20652369691652481</v>
      </c>
    </row>
    <row r="11" spans="1:38">
      <c r="A11" s="50" t="s">
        <v>35</v>
      </c>
      <c r="B11" s="69">
        <v>340383</v>
      </c>
      <c r="C11" s="58">
        <v>271669</v>
      </c>
      <c r="D11" s="58">
        <v>225</v>
      </c>
      <c r="E11" s="58">
        <v>14851</v>
      </c>
      <c r="F11" s="58">
        <v>1365</v>
      </c>
      <c r="G11" s="58">
        <v>13486</v>
      </c>
      <c r="H11" s="58">
        <v>16245</v>
      </c>
      <c r="I11" s="58">
        <v>192485</v>
      </c>
      <c r="J11" s="58">
        <v>3668</v>
      </c>
      <c r="K11" s="24">
        <v>670</v>
      </c>
      <c r="L11" s="24">
        <v>43525</v>
      </c>
      <c r="M11" s="24">
        <v>68714</v>
      </c>
      <c r="O11" s="26">
        <v>1</v>
      </c>
      <c r="P11" s="26">
        <v>0.79812740354248013</v>
      </c>
      <c r="Q11" s="26">
        <v>6.6102008619701926E-4</v>
      </c>
      <c r="R11" s="26">
        <v>4.3630263556053032E-2</v>
      </c>
      <c r="S11" s="26">
        <v>4.0101885229285837E-3</v>
      </c>
      <c r="T11" s="26">
        <v>3.9620075033124452E-2</v>
      </c>
      <c r="U11" s="26">
        <v>4.7725650223424787E-2</v>
      </c>
      <c r="V11" s="26">
        <v>0.56549533907392557</v>
      </c>
      <c r="W11" s="26">
        <v>1.0776096338536295E-2</v>
      </c>
      <c r="X11" s="26">
        <v>1.9683709233422352E-3</v>
      </c>
      <c r="Y11" s="26">
        <v>0.12787066334100117</v>
      </c>
      <c r="Z11" s="26">
        <v>0.2018725964575199</v>
      </c>
      <c r="AB11" s="27">
        <v>13.486000000000001</v>
      </c>
      <c r="AC11" s="27">
        <v>1.365</v>
      </c>
      <c r="AD11" s="27">
        <v>4.3380000000000001</v>
      </c>
      <c r="AE11" s="27">
        <v>252.48</v>
      </c>
      <c r="AF11" s="27">
        <v>68.713999999999999</v>
      </c>
      <c r="AH11" s="26">
        <v>3.9620075033124452E-2</v>
      </c>
      <c r="AI11" s="26">
        <v>4.0101885229285837E-3</v>
      </c>
      <c r="AJ11" s="26">
        <v>1.274446726187853E-2</v>
      </c>
      <c r="AK11" s="26">
        <v>0.74175267272454859</v>
      </c>
      <c r="AL11" s="26">
        <v>0.2018725964575199</v>
      </c>
    </row>
    <row r="12" spans="1:38">
      <c r="A12" s="50" t="s">
        <v>36</v>
      </c>
      <c r="B12" s="69">
        <v>327585</v>
      </c>
      <c r="C12" s="58">
        <v>267161</v>
      </c>
      <c r="D12" s="58">
        <v>86</v>
      </c>
      <c r="E12" s="58">
        <v>14885</v>
      </c>
      <c r="F12" s="58">
        <v>1377</v>
      </c>
      <c r="G12" s="58">
        <v>13508</v>
      </c>
      <c r="H12" s="58">
        <v>21231</v>
      </c>
      <c r="I12" s="58">
        <v>186384</v>
      </c>
      <c r="J12" s="58">
        <v>3804</v>
      </c>
      <c r="K12" s="24">
        <v>675</v>
      </c>
      <c r="L12" s="24">
        <v>40096</v>
      </c>
      <c r="M12" s="24">
        <v>60424</v>
      </c>
      <c r="O12" s="26">
        <v>1</v>
      </c>
      <c r="P12" s="26">
        <v>0.81554710991040491</v>
      </c>
      <c r="Q12" s="26">
        <v>2.6252728299525313E-4</v>
      </c>
      <c r="R12" s="26">
        <v>4.5438588457957479E-2</v>
      </c>
      <c r="S12" s="26">
        <v>4.2034891707495763E-3</v>
      </c>
      <c r="T12" s="26">
        <v>4.1235099287207901E-2</v>
      </c>
      <c r="U12" s="26">
        <v>6.4810659828746731E-2</v>
      </c>
      <c r="V12" s="26">
        <v>0.5689637803928751</v>
      </c>
      <c r="W12" s="26">
        <v>1.1612253308301661E-2</v>
      </c>
      <c r="X12" s="26">
        <v>2.0605339072301844E-3</v>
      </c>
      <c r="Y12" s="26">
        <v>0.12239876673229849</v>
      </c>
      <c r="Z12" s="26">
        <v>0.18445289008959506</v>
      </c>
      <c r="AB12" s="27">
        <v>13.507999999999999</v>
      </c>
      <c r="AC12" s="27">
        <v>1.377</v>
      </c>
      <c r="AD12" s="27">
        <v>4.4790000000000001</v>
      </c>
      <c r="AE12" s="27">
        <v>247.797</v>
      </c>
      <c r="AF12" s="27">
        <v>60.423999999999999</v>
      </c>
      <c r="AH12" s="26">
        <v>4.1235099287207901E-2</v>
      </c>
      <c r="AI12" s="26">
        <v>4.2034891707495763E-3</v>
      </c>
      <c r="AJ12" s="26">
        <v>1.3672787215531846E-2</v>
      </c>
      <c r="AK12" s="26">
        <v>0.75643573423691568</v>
      </c>
      <c r="AL12" s="26">
        <v>0.18445289008959506</v>
      </c>
    </row>
    <row r="13" spans="1:38">
      <c r="A13" s="50" t="s">
        <v>37</v>
      </c>
      <c r="B13" s="69">
        <v>333981</v>
      </c>
      <c r="C13" s="58">
        <v>273056</v>
      </c>
      <c r="D13" s="58">
        <v>66</v>
      </c>
      <c r="E13" s="58">
        <v>15834</v>
      </c>
      <c r="F13" s="58">
        <v>1465</v>
      </c>
      <c r="G13" s="58">
        <v>14369</v>
      </c>
      <c r="H13" s="58">
        <v>21640</v>
      </c>
      <c r="I13" s="58">
        <v>192080</v>
      </c>
      <c r="J13" s="58">
        <v>3725</v>
      </c>
      <c r="K13" s="24">
        <v>672</v>
      </c>
      <c r="L13" s="24">
        <v>39039</v>
      </c>
      <c r="M13" s="24">
        <v>60925</v>
      </c>
      <c r="O13" s="26">
        <v>1</v>
      </c>
      <c r="P13" s="26">
        <v>0.81757944314197517</v>
      </c>
      <c r="Q13" s="26">
        <v>1.9761603204972739E-4</v>
      </c>
      <c r="R13" s="26">
        <v>4.7409882598111866E-2</v>
      </c>
      <c r="S13" s="26">
        <v>4.386477075043191E-3</v>
      </c>
      <c r="T13" s="26">
        <v>4.3023405523068679E-2</v>
      </c>
      <c r="U13" s="26">
        <v>6.4794105053880308E-2</v>
      </c>
      <c r="V13" s="26">
        <v>0.5751225369107823</v>
      </c>
      <c r="W13" s="26">
        <v>1.1153329081594462E-2</v>
      </c>
      <c r="X13" s="26">
        <v>2.0120905081426788E-3</v>
      </c>
      <c r="Y13" s="26">
        <v>0.11688988295741375</v>
      </c>
      <c r="Z13" s="26">
        <v>0.18242055685802486</v>
      </c>
      <c r="AB13" s="27">
        <v>14.369</v>
      </c>
      <c r="AC13" s="27">
        <v>1.4650000000000001</v>
      </c>
      <c r="AD13" s="27">
        <v>4.3970000000000002</v>
      </c>
      <c r="AE13" s="27">
        <v>252.82499999999999</v>
      </c>
      <c r="AF13" s="27">
        <v>60.924999999999997</v>
      </c>
      <c r="AH13" s="26">
        <v>4.3023405523068679E-2</v>
      </c>
      <c r="AI13" s="26">
        <v>4.386477075043191E-3</v>
      </c>
      <c r="AJ13" s="26">
        <v>1.316541958973714E-2</v>
      </c>
      <c r="AK13" s="26">
        <v>0.75700414095412605</v>
      </c>
      <c r="AL13" s="26">
        <v>0.18242055685802486</v>
      </c>
    </row>
    <row r="14" spans="1:38">
      <c r="A14" s="50" t="s">
        <v>38</v>
      </c>
      <c r="B14" s="69">
        <v>328934</v>
      </c>
      <c r="C14" s="58">
        <v>267700</v>
      </c>
      <c r="D14" s="58">
        <v>96</v>
      </c>
      <c r="E14" s="58">
        <v>12533</v>
      </c>
      <c r="F14" s="58">
        <v>1524</v>
      </c>
      <c r="G14" s="58">
        <v>11009</v>
      </c>
      <c r="H14" s="58">
        <v>18376</v>
      </c>
      <c r="I14" s="58">
        <v>189470</v>
      </c>
      <c r="J14" s="58">
        <v>3739</v>
      </c>
      <c r="K14" s="24">
        <v>637</v>
      </c>
      <c r="L14" s="24">
        <v>42849</v>
      </c>
      <c r="M14" s="24">
        <v>61234</v>
      </c>
      <c r="O14" s="26">
        <v>1</v>
      </c>
      <c r="P14" s="26">
        <v>0.81384107450126775</v>
      </c>
      <c r="Q14" s="26">
        <v>2.9185186085962532E-4</v>
      </c>
      <c r="R14" s="26">
        <v>3.8101868459934213E-2</v>
      </c>
      <c r="S14" s="26">
        <v>4.6331482911465523E-3</v>
      </c>
      <c r="T14" s="26">
        <v>3.3468720168787658E-2</v>
      </c>
      <c r="U14" s="26">
        <v>5.5865310366213283E-2</v>
      </c>
      <c r="V14" s="26">
        <v>0.57601220913617934</v>
      </c>
      <c r="W14" s="26">
        <v>1.1367021955772282E-2</v>
      </c>
      <c r="X14" s="26">
        <v>1.9365587017456389E-3</v>
      </c>
      <c r="Y14" s="26">
        <v>0.13026625402056338</v>
      </c>
      <c r="Z14" s="26">
        <v>0.18615892549873228</v>
      </c>
      <c r="AB14" s="27">
        <v>11.009</v>
      </c>
      <c r="AC14" s="27">
        <v>1.524</v>
      </c>
      <c r="AD14" s="27">
        <v>4.3760000000000003</v>
      </c>
      <c r="AE14" s="27">
        <v>250.791</v>
      </c>
      <c r="AF14" s="27">
        <v>61.234000000000002</v>
      </c>
      <c r="AH14" s="26">
        <v>3.3468720168787658E-2</v>
      </c>
      <c r="AI14" s="26">
        <v>4.6331482911465523E-3</v>
      </c>
      <c r="AJ14" s="26">
        <v>1.3303580657517921E-2</v>
      </c>
      <c r="AK14" s="26">
        <v>0.7624356253838156</v>
      </c>
      <c r="AL14" s="26">
        <v>0.18615892549873228</v>
      </c>
    </row>
    <row r="15" spans="1:38">
      <c r="A15" s="50" t="s">
        <v>39</v>
      </c>
      <c r="B15" s="69">
        <v>334835</v>
      </c>
      <c r="C15" s="58">
        <v>276360</v>
      </c>
      <c r="D15" s="58">
        <v>182</v>
      </c>
      <c r="E15" s="58">
        <v>13307</v>
      </c>
      <c r="F15" s="58">
        <v>1582</v>
      </c>
      <c r="G15" s="58">
        <v>11725</v>
      </c>
      <c r="H15" s="58">
        <v>24128</v>
      </c>
      <c r="I15" s="58">
        <v>197938</v>
      </c>
      <c r="J15" s="58">
        <v>3701</v>
      </c>
      <c r="K15" s="24">
        <v>685</v>
      </c>
      <c r="L15" s="24">
        <v>36419</v>
      </c>
      <c r="M15" s="24">
        <v>58475</v>
      </c>
      <c r="O15" s="26">
        <v>1</v>
      </c>
      <c r="P15" s="26">
        <v>0.8253617453372557</v>
      </c>
      <c r="Q15" s="26">
        <v>5.4355130138725042E-4</v>
      </c>
      <c r="R15" s="26">
        <v>3.9741962459121656E-2</v>
      </c>
      <c r="S15" s="26">
        <v>4.7247151582122541E-3</v>
      </c>
      <c r="T15" s="26">
        <v>3.5017247300909403E-2</v>
      </c>
      <c r="U15" s="26">
        <v>7.2059372526766918E-2</v>
      </c>
      <c r="V15" s="26">
        <v>0.59115086535159111</v>
      </c>
      <c r="W15" s="26">
        <v>1.1053205310078099E-2</v>
      </c>
      <c r="X15" s="26">
        <v>2.0457837442322338E-3</v>
      </c>
      <c r="Y15" s="26">
        <v>0.10876700464407843</v>
      </c>
      <c r="Z15" s="26">
        <v>0.17463825466274432</v>
      </c>
      <c r="AB15" s="27">
        <v>11.725</v>
      </c>
      <c r="AC15" s="27">
        <v>1.5820000000000001</v>
      </c>
      <c r="AD15" s="27">
        <v>4.3860000000000001</v>
      </c>
      <c r="AE15" s="27">
        <v>258.66699999999997</v>
      </c>
      <c r="AF15" s="27">
        <v>58.475000000000001</v>
      </c>
      <c r="AH15" s="26">
        <v>3.5017247300909403E-2</v>
      </c>
      <c r="AI15" s="26">
        <v>4.7247151582122541E-3</v>
      </c>
      <c r="AJ15" s="26">
        <v>1.3098989054310332E-2</v>
      </c>
      <c r="AK15" s="26">
        <v>0.77252079382382366</v>
      </c>
      <c r="AL15" s="26">
        <v>0.17463825466274432</v>
      </c>
    </row>
    <row r="16" spans="1:38">
      <c r="A16" s="50" t="s">
        <v>40</v>
      </c>
      <c r="B16" s="69">
        <v>332795</v>
      </c>
      <c r="C16" s="58">
        <v>273308</v>
      </c>
      <c r="D16" s="58">
        <v>394</v>
      </c>
      <c r="E16" s="58">
        <v>13293</v>
      </c>
      <c r="F16" s="58">
        <v>1625</v>
      </c>
      <c r="G16" s="58">
        <v>11668</v>
      </c>
      <c r="H16" s="58">
        <v>27514</v>
      </c>
      <c r="I16" s="58">
        <v>188836</v>
      </c>
      <c r="J16" s="58">
        <v>3567</v>
      </c>
      <c r="K16" s="24">
        <v>728</v>
      </c>
      <c r="L16" s="24">
        <v>38976</v>
      </c>
      <c r="M16" s="24">
        <v>59487</v>
      </c>
      <c r="O16" s="26">
        <v>1</v>
      </c>
      <c r="P16" s="26">
        <v>0.82125031926561398</v>
      </c>
      <c r="Q16" s="26">
        <v>1.1839120179089229E-3</v>
      </c>
      <c r="R16" s="26">
        <v>3.9943508766658156E-2</v>
      </c>
      <c r="S16" s="26">
        <v>4.8828858606649742E-3</v>
      </c>
      <c r="T16" s="26">
        <v>3.5060622905993176E-2</v>
      </c>
      <c r="U16" s="26">
        <v>8.2675520966360674E-2</v>
      </c>
      <c r="V16" s="26">
        <v>0.56742439039048065</v>
      </c>
      <c r="W16" s="26">
        <v>1.0718310070764285E-2</v>
      </c>
      <c r="X16" s="26">
        <v>2.1875328655779082E-3</v>
      </c>
      <c r="Y16" s="26">
        <v>0.1171171441878634</v>
      </c>
      <c r="Z16" s="26">
        <v>0.17874968073438605</v>
      </c>
      <c r="AB16" s="27">
        <v>11.667999999999999</v>
      </c>
      <c r="AC16" s="27">
        <v>1.625</v>
      </c>
      <c r="AD16" s="27">
        <v>4.2949999999999999</v>
      </c>
      <c r="AE16" s="27">
        <v>255.72</v>
      </c>
      <c r="AF16" s="27">
        <v>59.487000000000002</v>
      </c>
      <c r="AH16" s="26">
        <v>3.5060622905993176E-2</v>
      </c>
      <c r="AI16" s="26">
        <v>4.8828858606649742E-3</v>
      </c>
      <c r="AJ16" s="26">
        <v>1.2905842936342194E-2</v>
      </c>
      <c r="AK16" s="26">
        <v>0.76840096756261356</v>
      </c>
      <c r="AL16" s="26">
        <v>0.17874968073438605</v>
      </c>
    </row>
    <row r="17" spans="1:38">
      <c r="A17" s="50" t="s">
        <v>41</v>
      </c>
      <c r="B17" s="69">
        <v>329197</v>
      </c>
      <c r="C17" s="58">
        <v>266816</v>
      </c>
      <c r="D17" s="58">
        <v>478</v>
      </c>
      <c r="E17" s="58">
        <v>8630</v>
      </c>
      <c r="F17" s="58">
        <v>1630</v>
      </c>
      <c r="G17" s="58">
        <v>7000</v>
      </c>
      <c r="H17" s="58">
        <v>33088</v>
      </c>
      <c r="I17" s="58">
        <v>189848</v>
      </c>
      <c r="J17" s="58">
        <v>3545</v>
      </c>
      <c r="K17" s="24">
        <v>467</v>
      </c>
      <c r="L17" s="24">
        <v>30760</v>
      </c>
      <c r="M17" s="24">
        <v>62381</v>
      </c>
      <c r="O17" s="26">
        <v>1</v>
      </c>
      <c r="P17" s="26">
        <v>0.81050556353794234</v>
      </c>
      <c r="Q17" s="26">
        <v>1.4520180925099561E-3</v>
      </c>
      <c r="R17" s="26">
        <v>2.6215305728788538E-2</v>
      </c>
      <c r="S17" s="26">
        <v>4.9514424493540344E-3</v>
      </c>
      <c r="T17" s="26">
        <v>2.1263863279434504E-2</v>
      </c>
      <c r="U17" s="26">
        <v>0.10051124402713268</v>
      </c>
      <c r="V17" s="26">
        <v>0.57670027369629739</v>
      </c>
      <c r="W17" s="26">
        <v>1.0768627903656474E-2</v>
      </c>
      <c r="X17" s="26">
        <v>1.4186034502137019E-3</v>
      </c>
      <c r="Y17" s="26">
        <v>9.343949063934362E-2</v>
      </c>
      <c r="Z17" s="26">
        <v>0.18949443646205769</v>
      </c>
      <c r="AB17" s="27">
        <v>7</v>
      </c>
      <c r="AC17" s="27">
        <v>1.63</v>
      </c>
      <c r="AD17" s="27">
        <v>4.0119999999999996</v>
      </c>
      <c r="AE17" s="27">
        <v>254.17400000000001</v>
      </c>
      <c r="AF17" s="27">
        <v>62.381</v>
      </c>
      <c r="AH17" s="26">
        <v>2.1263863279434504E-2</v>
      </c>
      <c r="AI17" s="26">
        <v>4.9514424493540344E-3</v>
      </c>
      <c r="AJ17" s="26">
        <v>1.2187231353870176E-2</v>
      </c>
      <c r="AK17" s="26">
        <v>0.77210302645528373</v>
      </c>
      <c r="AL17" s="26">
        <v>0.18949443646205769</v>
      </c>
    </row>
    <row r="18" spans="1:38">
      <c r="A18" s="50" t="s">
        <v>42</v>
      </c>
      <c r="B18" s="69">
        <v>319011</v>
      </c>
      <c r="C18" s="58">
        <v>261668</v>
      </c>
      <c r="D18" s="58">
        <v>659</v>
      </c>
      <c r="E18" s="58">
        <v>9026</v>
      </c>
      <c r="F18" s="58">
        <v>1637</v>
      </c>
      <c r="G18" s="58">
        <v>7389</v>
      </c>
      <c r="H18" s="58">
        <v>36885</v>
      </c>
      <c r="I18" s="58">
        <v>180381</v>
      </c>
      <c r="J18" s="58">
        <v>3443</v>
      </c>
      <c r="K18" s="24">
        <v>390</v>
      </c>
      <c r="L18" s="24">
        <v>29225</v>
      </c>
      <c r="M18" s="24">
        <v>57343</v>
      </c>
      <c r="O18" s="26">
        <v>1</v>
      </c>
      <c r="P18" s="26">
        <v>0.82024757766973555</v>
      </c>
      <c r="Q18" s="26">
        <v>2.0657594879173445E-3</v>
      </c>
      <c r="R18" s="26">
        <v>2.8293695201732857E-2</v>
      </c>
      <c r="S18" s="26">
        <v>5.1314844942650885E-3</v>
      </c>
      <c r="T18" s="26">
        <v>2.3162210707467767E-2</v>
      </c>
      <c r="U18" s="26">
        <v>0.11562297224860585</v>
      </c>
      <c r="V18" s="26">
        <v>0.56543818238242571</v>
      </c>
      <c r="W18" s="26">
        <v>1.07927312851281E-2</v>
      </c>
      <c r="X18" s="26">
        <v>1.2225283767644376E-3</v>
      </c>
      <c r="Y18" s="26">
        <v>9.1611261053694076E-2</v>
      </c>
      <c r="Z18" s="26">
        <v>0.17975242233026448</v>
      </c>
      <c r="AB18" s="27">
        <v>7.3890000000000002</v>
      </c>
      <c r="AC18" s="27">
        <v>1.637</v>
      </c>
      <c r="AD18" s="27">
        <v>3.8330000000000002</v>
      </c>
      <c r="AE18" s="27">
        <v>247.15</v>
      </c>
      <c r="AF18" s="27">
        <v>57.343000000000004</v>
      </c>
      <c r="AH18" s="26">
        <v>2.3162210707467767E-2</v>
      </c>
      <c r="AI18" s="26">
        <v>5.1314844942650885E-3</v>
      </c>
      <c r="AJ18" s="26">
        <v>1.2015259661892538E-2</v>
      </c>
      <c r="AK18" s="26">
        <v>0.77473817517264298</v>
      </c>
      <c r="AL18" s="26">
        <v>0.17975242233026448</v>
      </c>
    </row>
    <row r="19" spans="1:38">
      <c r="A19" s="50" t="s">
        <v>43</v>
      </c>
      <c r="B19" s="69">
        <v>311321</v>
      </c>
      <c r="C19" s="58">
        <v>250675</v>
      </c>
      <c r="D19" s="58">
        <v>699</v>
      </c>
      <c r="E19" s="58">
        <v>10372</v>
      </c>
      <c r="F19" s="58">
        <v>1910</v>
      </c>
      <c r="G19" s="58">
        <v>8462</v>
      </c>
      <c r="H19" s="58">
        <v>30262</v>
      </c>
      <c r="I19" s="58">
        <v>177120</v>
      </c>
      <c r="J19" s="58">
        <v>3649</v>
      </c>
      <c r="K19" s="24">
        <v>431</v>
      </c>
      <c r="L19" s="24">
        <v>28700</v>
      </c>
      <c r="M19" s="24">
        <v>60646</v>
      </c>
      <c r="O19" s="26">
        <v>1</v>
      </c>
      <c r="P19" s="26">
        <v>0.80519785045017844</v>
      </c>
      <c r="Q19" s="26">
        <v>2.2452709582713661E-3</v>
      </c>
      <c r="R19" s="26">
        <v>3.3316094963076699E-2</v>
      </c>
      <c r="S19" s="26">
        <v>6.1351466813995845E-3</v>
      </c>
      <c r="T19" s="26">
        <v>2.7180948281677112E-2</v>
      </c>
      <c r="U19" s="26">
        <v>9.7205135535347764E-2</v>
      </c>
      <c r="V19" s="26">
        <v>0.56893046084266718</v>
      </c>
      <c r="W19" s="26">
        <v>1.172102106828643E-2</v>
      </c>
      <c r="X19" s="26">
        <v>1.3844231516666077E-3</v>
      </c>
      <c r="Y19" s="26">
        <v>9.2187806155061822E-2</v>
      </c>
      <c r="Z19" s="26">
        <v>0.19480214954982156</v>
      </c>
      <c r="AB19" s="27">
        <v>8.4619999999999997</v>
      </c>
      <c r="AC19" s="27">
        <v>1.91</v>
      </c>
      <c r="AD19" s="27">
        <v>4.08</v>
      </c>
      <c r="AE19" s="27">
        <v>236.78100000000001</v>
      </c>
      <c r="AF19" s="27">
        <v>60.646000000000001</v>
      </c>
      <c r="AH19" s="26">
        <v>2.7180948281677112E-2</v>
      </c>
      <c r="AI19" s="26">
        <v>6.1351466813995845E-3</v>
      </c>
      <c r="AJ19" s="26">
        <v>1.3105444219953038E-2</v>
      </c>
      <c r="AK19" s="26">
        <v>0.76056867349134816</v>
      </c>
      <c r="AL19" s="26">
        <v>0.19480214954982156</v>
      </c>
    </row>
    <row r="20" spans="1:38">
      <c r="A20" s="50" t="s">
        <v>44</v>
      </c>
      <c r="B20" s="69">
        <v>312539</v>
      </c>
      <c r="C20" s="58">
        <v>252315</v>
      </c>
      <c r="D20" s="58">
        <v>681</v>
      </c>
      <c r="E20" s="58">
        <v>11286</v>
      </c>
      <c r="F20" s="58">
        <v>1922</v>
      </c>
      <c r="G20" s="58">
        <v>9364</v>
      </c>
      <c r="H20" s="58">
        <v>32189</v>
      </c>
      <c r="I20" s="58">
        <v>159769</v>
      </c>
      <c r="J20" s="58">
        <v>3267</v>
      </c>
      <c r="K20" s="24">
        <v>506</v>
      </c>
      <c r="L20" s="24">
        <v>25893</v>
      </c>
      <c r="M20" s="24">
        <v>60224</v>
      </c>
      <c r="O20" s="26">
        <v>1</v>
      </c>
      <c r="P20" s="26">
        <v>0.80730724805544263</v>
      </c>
      <c r="Q20" s="26">
        <v>2.1789280697768918E-3</v>
      </c>
      <c r="R20" s="26">
        <v>3.6110693385465492E-2</v>
      </c>
      <c r="S20" s="26">
        <v>6.1496325258607728E-3</v>
      </c>
      <c r="T20" s="26">
        <v>2.9961060859604722E-2</v>
      </c>
      <c r="U20" s="26">
        <v>0.10299194660506369</v>
      </c>
      <c r="V20" s="26">
        <v>0.51119700261407375</v>
      </c>
      <c r="W20" s="26">
        <v>1.045309545368738E-2</v>
      </c>
      <c r="X20" s="26">
        <v>1.6189979490559578E-3</v>
      </c>
      <c r="Y20" s="26">
        <v>8.2847260661869399E-2</v>
      </c>
      <c r="Z20" s="26">
        <v>0.19269275194455732</v>
      </c>
      <c r="AB20" s="27">
        <v>9.3640000000000008</v>
      </c>
      <c r="AC20" s="27">
        <v>1.9219999999999999</v>
      </c>
      <c r="AD20" s="27">
        <v>3.7730000000000001</v>
      </c>
      <c r="AE20" s="27">
        <v>218.53200000000001</v>
      </c>
      <c r="AF20" s="27">
        <v>60.223999999999997</v>
      </c>
      <c r="AH20" s="26">
        <v>2.9961060859604722E-2</v>
      </c>
      <c r="AI20" s="26">
        <v>6.1496325258607728E-3</v>
      </c>
      <c r="AJ20" s="26">
        <v>1.2072093402743338E-2</v>
      </c>
      <c r="AK20" s="26">
        <v>0.69921513795078372</v>
      </c>
      <c r="AL20" s="26">
        <v>0.19269275194455732</v>
      </c>
    </row>
    <row r="21" spans="1:38">
      <c r="A21" s="50" t="s">
        <v>45</v>
      </c>
      <c r="B21" s="69">
        <v>300511</v>
      </c>
      <c r="C21" s="58">
        <v>240648</v>
      </c>
      <c r="D21" s="58">
        <v>312</v>
      </c>
      <c r="E21" s="58">
        <v>3681</v>
      </c>
      <c r="F21" s="58">
        <v>1923</v>
      </c>
      <c r="G21" s="58">
        <v>1758</v>
      </c>
      <c r="H21" s="58">
        <v>22729</v>
      </c>
      <c r="I21" s="58">
        <v>171346</v>
      </c>
      <c r="J21" s="58">
        <v>3131</v>
      </c>
      <c r="K21" s="24">
        <v>660</v>
      </c>
      <c r="L21" s="24">
        <v>27764</v>
      </c>
      <c r="M21" s="24">
        <v>59863</v>
      </c>
      <c r="O21" s="26">
        <v>1</v>
      </c>
      <c r="P21" s="26">
        <v>0.80079597751829379</v>
      </c>
      <c r="Q21" s="26">
        <v>1.0382315456006603E-3</v>
      </c>
      <c r="R21" s="26">
        <v>1.2249135638961635E-2</v>
      </c>
      <c r="S21" s="26">
        <v>6.3991001993271464E-3</v>
      </c>
      <c r="T21" s="26">
        <v>5.8500354396344894E-3</v>
      </c>
      <c r="U21" s="26">
        <v>7.5634502563966047E-2</v>
      </c>
      <c r="V21" s="26">
        <v>0.57018212311695748</v>
      </c>
      <c r="W21" s="26">
        <v>1.0418919773319445E-2</v>
      </c>
      <c r="X21" s="26">
        <v>2.1962590387706272E-3</v>
      </c>
      <c r="Y21" s="26">
        <v>9.2389296897617726E-2</v>
      </c>
      <c r="Z21" s="26">
        <v>0.19920402248170616</v>
      </c>
      <c r="AB21" s="27">
        <v>1.758</v>
      </c>
      <c r="AC21" s="27">
        <v>1.923</v>
      </c>
      <c r="AD21" s="27">
        <v>3.7909999999999999</v>
      </c>
      <c r="AE21" s="27">
        <v>222.15100000000001</v>
      </c>
      <c r="AF21" s="27">
        <v>59.863</v>
      </c>
      <c r="AH21" s="26">
        <v>5.8500354396344894E-3</v>
      </c>
      <c r="AI21" s="26">
        <v>6.3991001993271464E-3</v>
      </c>
      <c r="AJ21" s="26">
        <v>1.2615178812090073E-2</v>
      </c>
      <c r="AK21" s="26">
        <v>0.73924415412414202</v>
      </c>
      <c r="AL21" s="26">
        <v>0.19920402248170616</v>
      </c>
    </row>
    <row r="22" spans="1:38">
      <c r="A22" s="50" t="s">
        <v>46</v>
      </c>
      <c r="B22" s="69">
        <v>298663</v>
      </c>
      <c r="C22" s="58">
        <v>243364</v>
      </c>
      <c r="D22" s="58">
        <v>268</v>
      </c>
      <c r="E22" s="58">
        <v>6655</v>
      </c>
      <c r="F22" s="58">
        <v>1924</v>
      </c>
      <c r="G22" s="58">
        <v>4731</v>
      </c>
      <c r="H22" s="58">
        <v>25456</v>
      </c>
      <c r="I22" s="58">
        <v>170743</v>
      </c>
      <c r="J22" s="58">
        <v>2650</v>
      </c>
      <c r="K22" s="24">
        <v>844</v>
      </c>
      <c r="L22" s="24">
        <v>27651</v>
      </c>
      <c r="M22" s="24">
        <v>55299</v>
      </c>
      <c r="O22" s="26">
        <v>1</v>
      </c>
      <c r="P22" s="26">
        <v>0.81484482510387968</v>
      </c>
      <c r="Q22" s="26">
        <v>8.9733244492956946E-4</v>
      </c>
      <c r="R22" s="26">
        <v>2.2282639630620465E-2</v>
      </c>
      <c r="S22" s="26">
        <v>6.4420433733003418E-3</v>
      </c>
      <c r="T22" s="26">
        <v>1.5840596257320122E-2</v>
      </c>
      <c r="U22" s="26">
        <v>8.5233189246742988E-2</v>
      </c>
      <c r="V22" s="26">
        <v>0.57169117031570704</v>
      </c>
      <c r="W22" s="26">
        <v>8.8728767875498465E-3</v>
      </c>
      <c r="X22" s="26">
        <v>2.8259275504498383E-3</v>
      </c>
      <c r="Y22" s="26">
        <v>9.258260983114748E-2</v>
      </c>
      <c r="Z22" s="26">
        <v>0.18515517489612038</v>
      </c>
      <c r="AB22" s="27">
        <v>4.7309999999999999</v>
      </c>
      <c r="AC22" s="27">
        <v>1.9239999999999999</v>
      </c>
      <c r="AD22" s="27">
        <v>3.4940000000000002</v>
      </c>
      <c r="AE22" s="27">
        <v>224.11799999999999</v>
      </c>
      <c r="AF22" s="27">
        <v>55.298999999999999</v>
      </c>
      <c r="AH22" s="26">
        <v>1.5840596257320122E-2</v>
      </c>
      <c r="AI22" s="26">
        <v>6.4420433733003418E-3</v>
      </c>
      <c r="AJ22" s="26">
        <v>1.1698804337999684E-2</v>
      </c>
      <c r="AK22" s="26">
        <v>0.75040430183852713</v>
      </c>
      <c r="AL22" s="26">
        <v>0.18515517489612038</v>
      </c>
    </row>
    <row r="23" spans="1:38">
      <c r="A23" s="50" t="s">
        <v>47</v>
      </c>
      <c r="B23" s="69">
        <v>300438</v>
      </c>
      <c r="C23" s="58">
        <v>244706</v>
      </c>
      <c r="D23" s="58">
        <v>388</v>
      </c>
      <c r="E23" s="58">
        <v>2731</v>
      </c>
      <c r="F23" s="58">
        <v>1880</v>
      </c>
      <c r="G23" s="58">
        <v>851</v>
      </c>
      <c r="H23" s="58">
        <v>30229</v>
      </c>
      <c r="I23" s="58">
        <v>177246</v>
      </c>
      <c r="J23" s="58">
        <v>2971</v>
      </c>
      <c r="K23" s="24">
        <v>622</v>
      </c>
      <c r="L23" s="24">
        <v>28704</v>
      </c>
      <c r="M23" s="24">
        <v>55732</v>
      </c>
      <c r="O23" s="26">
        <v>1</v>
      </c>
      <c r="P23" s="26">
        <v>0.81449750031620505</v>
      </c>
      <c r="Q23" s="26">
        <v>1.2914478195168388E-3</v>
      </c>
      <c r="R23" s="26">
        <v>9.0900618430424917E-3</v>
      </c>
      <c r="S23" s="26">
        <v>6.2575306718857136E-3</v>
      </c>
      <c r="T23" s="26">
        <v>2.8325311711567777E-3</v>
      </c>
      <c r="U23" s="26">
        <v>0.10061643334065598</v>
      </c>
      <c r="V23" s="26">
        <v>0.5899586603558804</v>
      </c>
      <c r="W23" s="26">
        <v>9.8888955458364125E-3</v>
      </c>
      <c r="X23" s="26">
        <v>2.0703106797409117E-3</v>
      </c>
      <c r="Y23" s="26">
        <v>9.5540510854152938E-2</v>
      </c>
      <c r="Z23" s="26">
        <v>0.18550249968379498</v>
      </c>
      <c r="AB23" s="27">
        <v>0.85099999999999998</v>
      </c>
      <c r="AC23" s="27">
        <v>1.88</v>
      </c>
      <c r="AD23" s="27">
        <v>3.593</v>
      </c>
      <c r="AE23" s="27">
        <v>236.56700000000001</v>
      </c>
      <c r="AF23" s="27">
        <v>55.731999999999999</v>
      </c>
      <c r="AH23" s="26">
        <v>2.8325311711567777E-3</v>
      </c>
      <c r="AI23" s="26">
        <v>6.2575306718857136E-3</v>
      </c>
      <c r="AJ23" s="26">
        <v>1.1959206225577324E-2</v>
      </c>
      <c r="AK23" s="26">
        <v>0.78740705237020614</v>
      </c>
      <c r="AL23" s="26">
        <v>0.18550249968379498</v>
      </c>
    </row>
    <row r="24" spans="1:38">
      <c r="A24" s="50" t="s">
        <v>48</v>
      </c>
      <c r="B24" s="69">
        <v>309815</v>
      </c>
      <c r="C24" s="58">
        <v>253676</v>
      </c>
      <c r="D24" s="58">
        <v>398</v>
      </c>
      <c r="E24" s="58">
        <v>439</v>
      </c>
      <c r="F24" s="58">
        <v>1814</v>
      </c>
      <c r="G24" s="58">
        <v>-1375</v>
      </c>
      <c r="H24" s="58">
        <v>30728</v>
      </c>
      <c r="I24" s="58">
        <v>179603</v>
      </c>
      <c r="J24" s="58">
        <v>3001</v>
      </c>
      <c r="K24" s="24">
        <v>461</v>
      </c>
      <c r="L24" s="24">
        <v>29075</v>
      </c>
      <c r="M24" s="24">
        <v>56139</v>
      </c>
      <c r="O24" s="26">
        <v>1</v>
      </c>
      <c r="P24" s="26">
        <v>0.81879831512354151</v>
      </c>
      <c r="Q24" s="26">
        <v>1.2846376063134451E-3</v>
      </c>
      <c r="R24" s="26">
        <v>1.416974646159805E-3</v>
      </c>
      <c r="S24" s="26">
        <v>5.8551070800316315E-3</v>
      </c>
      <c r="T24" s="26">
        <v>-4.4381324338718265E-3</v>
      </c>
      <c r="U24" s="26">
        <v>9.9181769765827987E-2</v>
      </c>
      <c r="V24" s="26">
        <v>0.57971047237867757</v>
      </c>
      <c r="W24" s="26">
        <v>9.686425770217711E-3</v>
      </c>
      <c r="X24" s="26">
        <v>1.4879847651017542E-3</v>
      </c>
      <c r="Y24" s="26">
        <v>9.3846327647144262E-2</v>
      </c>
      <c r="Z24" s="26">
        <v>0.18120168487645852</v>
      </c>
      <c r="AB24" s="27">
        <v>-1.375</v>
      </c>
      <c r="AC24" s="27">
        <v>1.8140000000000001</v>
      </c>
      <c r="AD24" s="27">
        <v>3.4620000000000002</v>
      </c>
      <c r="AE24" s="27">
        <v>239.804</v>
      </c>
      <c r="AF24" s="27">
        <v>56.139000000000003</v>
      </c>
      <c r="AH24" s="26">
        <v>-4.4381324338718265E-3</v>
      </c>
      <c r="AI24" s="26">
        <v>5.8551070800316315E-3</v>
      </c>
      <c r="AJ24" s="26">
        <v>1.1174410535319465E-2</v>
      </c>
      <c r="AK24" s="26">
        <v>0.77402320739796326</v>
      </c>
      <c r="AL24" s="26">
        <v>0.18120168487645852</v>
      </c>
    </row>
    <row r="25" spans="1:38">
      <c r="A25" s="50" t="s">
        <v>49</v>
      </c>
      <c r="B25" s="69">
        <v>311141</v>
      </c>
      <c r="C25" s="58">
        <v>254754</v>
      </c>
      <c r="D25" s="58">
        <v>458</v>
      </c>
      <c r="E25" s="58">
        <v>-1034</v>
      </c>
      <c r="F25" s="58">
        <v>1634</v>
      </c>
      <c r="G25" s="58">
        <v>-2668</v>
      </c>
      <c r="H25" s="58">
        <v>27284</v>
      </c>
      <c r="I25" s="58">
        <v>184299</v>
      </c>
      <c r="J25" s="58">
        <v>3220</v>
      </c>
      <c r="K25" s="24">
        <v>375</v>
      </c>
      <c r="L25" s="24">
        <v>29833</v>
      </c>
      <c r="M25" s="24">
        <v>56387</v>
      </c>
      <c r="O25" s="26">
        <v>1</v>
      </c>
      <c r="P25" s="26">
        <v>0.81877348211903933</v>
      </c>
      <c r="Q25" s="26">
        <v>1.4720014398616704E-3</v>
      </c>
      <c r="R25" s="26">
        <v>-3.3232521589890113E-3</v>
      </c>
      <c r="S25" s="26">
        <v>5.2516383247466587E-3</v>
      </c>
      <c r="T25" s="26">
        <v>-8.5748904837356695E-3</v>
      </c>
      <c r="U25" s="26">
        <v>8.7690146910886058E-2</v>
      </c>
      <c r="V25" s="26">
        <v>0.59233273660494756</v>
      </c>
      <c r="W25" s="26">
        <v>1.0349005756232705E-2</v>
      </c>
      <c r="X25" s="26">
        <v>1.2052413535985293E-3</v>
      </c>
      <c r="Y25" s="26">
        <v>9.5882574138413126E-2</v>
      </c>
      <c r="Z25" s="26">
        <v>0.18122651788096072</v>
      </c>
      <c r="AB25" s="27">
        <v>-2.6680000000000001</v>
      </c>
      <c r="AC25" s="27">
        <v>1.6339999999999999</v>
      </c>
      <c r="AD25" s="27">
        <v>3.5950000000000002</v>
      </c>
      <c r="AE25" s="27">
        <v>241.874</v>
      </c>
      <c r="AF25" s="27">
        <v>56.387</v>
      </c>
      <c r="AH25" s="26">
        <v>-8.5748904837356695E-3</v>
      </c>
      <c r="AI25" s="26">
        <v>5.2516383247466587E-3</v>
      </c>
      <c r="AJ25" s="26">
        <v>1.1554247109831235E-2</v>
      </c>
      <c r="AK25" s="26">
        <v>0.77737745909410849</v>
      </c>
      <c r="AL25" s="26">
        <v>0.18122651788096072</v>
      </c>
    </row>
    <row r="26" spans="1:38">
      <c r="A26" s="50" t="s">
        <v>50</v>
      </c>
      <c r="B26" s="69">
        <v>320505</v>
      </c>
      <c r="C26" s="58">
        <v>263057</v>
      </c>
      <c r="D26" s="58">
        <v>405</v>
      </c>
      <c r="E26" s="58">
        <v>2185</v>
      </c>
      <c r="F26" s="58">
        <v>1821</v>
      </c>
      <c r="G26" s="58">
        <v>364</v>
      </c>
      <c r="H26" s="58">
        <v>30504</v>
      </c>
      <c r="I26" s="58">
        <v>186204</v>
      </c>
      <c r="J26" s="58">
        <v>3187</v>
      </c>
      <c r="K26" s="24">
        <v>431</v>
      </c>
      <c r="L26" s="24">
        <v>30162</v>
      </c>
      <c r="M26" s="24">
        <v>57448</v>
      </c>
      <c r="O26" s="26">
        <v>1</v>
      </c>
      <c r="P26" s="26">
        <v>0.82075786649194238</v>
      </c>
      <c r="Q26" s="26">
        <v>1.2636308325923151E-3</v>
      </c>
      <c r="R26" s="26">
        <v>6.8173663437387875E-3</v>
      </c>
      <c r="S26" s="26">
        <v>5.6816586324706323E-3</v>
      </c>
      <c r="T26" s="26">
        <v>1.135707711268155E-3</v>
      </c>
      <c r="U26" s="26">
        <v>9.5174802265175273E-2</v>
      </c>
      <c r="V26" s="26">
        <v>0.58097065568399864</v>
      </c>
      <c r="W26" s="26">
        <v>9.9436826258560707E-3</v>
      </c>
      <c r="X26" s="26">
        <v>1.344752811968612E-3</v>
      </c>
      <c r="Y26" s="26">
        <v>9.4107736228763977E-2</v>
      </c>
      <c r="Z26" s="26">
        <v>0.17924213350805759</v>
      </c>
      <c r="AB26" s="27">
        <v>0.36399999999999999</v>
      </c>
      <c r="AC26" s="27">
        <v>1.821</v>
      </c>
      <c r="AD26" s="27">
        <v>3.6179999999999999</v>
      </c>
      <c r="AE26" s="27">
        <v>247.27500000000001</v>
      </c>
      <c r="AF26" s="27">
        <v>57.448</v>
      </c>
      <c r="AH26" s="26">
        <v>1.135707711268155E-3</v>
      </c>
      <c r="AI26" s="26">
        <v>5.6816586324706323E-3</v>
      </c>
      <c r="AJ26" s="26">
        <v>1.1288435437824682E-2</v>
      </c>
      <c r="AK26" s="26">
        <v>0.77151682501053021</v>
      </c>
      <c r="AL26" s="26">
        <v>0.17924213350805759</v>
      </c>
    </row>
    <row r="27" spans="1:38">
      <c r="A27" s="50" t="s">
        <v>51</v>
      </c>
      <c r="B27" s="69">
        <v>324715</v>
      </c>
      <c r="C27" s="58">
        <v>264141</v>
      </c>
      <c r="D27" s="58">
        <v>333</v>
      </c>
      <c r="E27" s="58">
        <v>101</v>
      </c>
      <c r="F27" s="58">
        <v>1756</v>
      </c>
      <c r="G27" s="58">
        <v>-1655</v>
      </c>
      <c r="H27" s="58">
        <v>28382</v>
      </c>
      <c r="I27" s="58">
        <v>191508</v>
      </c>
      <c r="J27" s="58">
        <v>3157</v>
      </c>
      <c r="K27" s="24">
        <v>616</v>
      </c>
      <c r="L27" s="24">
        <v>31017</v>
      </c>
      <c r="M27" s="24">
        <v>60574</v>
      </c>
      <c r="O27" s="26">
        <v>1</v>
      </c>
      <c r="P27" s="26">
        <v>0.81345487581417553</v>
      </c>
      <c r="Q27" s="26">
        <v>1.0255146821058466E-3</v>
      </c>
      <c r="R27" s="26">
        <v>3.1104199066874026E-4</v>
      </c>
      <c r="S27" s="26">
        <v>5.4078191644980986E-3</v>
      </c>
      <c r="T27" s="26">
        <v>-5.0967771738293583E-3</v>
      </c>
      <c r="U27" s="26">
        <v>8.7405879001586001E-2</v>
      </c>
      <c r="V27" s="26">
        <v>0.58977256979197146</v>
      </c>
      <c r="W27" s="26">
        <v>9.7223719261506237E-3</v>
      </c>
      <c r="X27" s="26">
        <v>1.897048180712317E-3</v>
      </c>
      <c r="Y27" s="26">
        <v>9.5520687372003144E-2</v>
      </c>
      <c r="Z27" s="26">
        <v>0.1865451241858245</v>
      </c>
      <c r="AB27" s="27">
        <v>-1.655</v>
      </c>
      <c r="AC27" s="27">
        <v>1.756</v>
      </c>
      <c r="AD27" s="27">
        <v>3.7730000000000001</v>
      </c>
      <c r="AE27" s="27">
        <v>251.24</v>
      </c>
      <c r="AF27" s="27">
        <v>60.573999999999998</v>
      </c>
      <c r="AH27" s="26">
        <v>-5.0967771738293583E-3</v>
      </c>
      <c r="AI27" s="26">
        <v>5.4078191644980986E-3</v>
      </c>
      <c r="AJ27" s="26">
        <v>1.161942010686294E-2</v>
      </c>
      <c r="AK27" s="26">
        <v>0.77372465084766651</v>
      </c>
      <c r="AL27" s="26">
        <v>0.1865451241858245</v>
      </c>
    </row>
    <row r="28" spans="1:38">
      <c r="A28" s="50" t="s">
        <v>52</v>
      </c>
      <c r="B28" s="69">
        <v>333425</v>
      </c>
      <c r="C28" s="58">
        <v>271642</v>
      </c>
      <c r="D28" s="58">
        <v>335</v>
      </c>
      <c r="E28" s="58">
        <v>303</v>
      </c>
      <c r="F28" s="58">
        <v>1795</v>
      </c>
      <c r="G28" s="58">
        <v>-1492</v>
      </c>
      <c r="H28" s="58">
        <v>30404</v>
      </c>
      <c r="I28" s="58">
        <v>194178</v>
      </c>
      <c r="J28" s="58">
        <v>3177</v>
      </c>
      <c r="K28" s="24">
        <v>504</v>
      </c>
      <c r="L28" s="24">
        <v>31445</v>
      </c>
      <c r="M28" s="24">
        <v>61783</v>
      </c>
      <c r="O28" s="26">
        <v>1</v>
      </c>
      <c r="P28" s="26">
        <v>0.81470195696183545</v>
      </c>
      <c r="Q28" s="26">
        <v>1.0047237009822298E-3</v>
      </c>
      <c r="R28" s="26">
        <v>9.0875009372422581E-4</v>
      </c>
      <c r="S28" s="26">
        <v>5.3835195321286647E-3</v>
      </c>
      <c r="T28" s="26">
        <v>-4.4747694384044386E-3</v>
      </c>
      <c r="U28" s="26">
        <v>9.1186923596011091E-2</v>
      </c>
      <c r="V28" s="26">
        <v>0.58237384719202223</v>
      </c>
      <c r="W28" s="26">
        <v>9.5283796955837139E-3</v>
      </c>
      <c r="X28" s="26">
        <v>1.5115843143135637E-3</v>
      </c>
      <c r="Y28" s="26">
        <v>9.4309065007123036E-2</v>
      </c>
      <c r="Z28" s="26">
        <v>0.18529804303816449</v>
      </c>
      <c r="AB28" s="27">
        <v>-1.492</v>
      </c>
      <c r="AC28" s="27">
        <v>1.7949999999999999</v>
      </c>
      <c r="AD28" s="27">
        <v>3.681</v>
      </c>
      <c r="AE28" s="27">
        <v>256.36200000000002</v>
      </c>
      <c r="AF28" s="27">
        <v>61.783000000000001</v>
      </c>
      <c r="AH28" s="26">
        <v>-4.4747694384044386E-3</v>
      </c>
      <c r="AI28" s="26">
        <v>5.3835195321286647E-3</v>
      </c>
      <c r="AJ28" s="26">
        <v>1.1039964009897277E-2</v>
      </c>
      <c r="AK28" s="26">
        <v>0.76887455949613859</v>
      </c>
      <c r="AL28" s="26">
        <v>0.18529804303816449</v>
      </c>
    </row>
    <row r="29" spans="1:38">
      <c r="A29" s="50" t="s">
        <v>53</v>
      </c>
      <c r="B29" s="69">
        <v>333163</v>
      </c>
      <c r="C29" s="58">
        <v>267051</v>
      </c>
      <c r="D29" s="58">
        <v>318</v>
      </c>
      <c r="E29" s="58">
        <v>-6338</v>
      </c>
      <c r="F29" s="58">
        <v>1786</v>
      </c>
      <c r="G29" s="58">
        <v>-8124</v>
      </c>
      <c r="H29" s="58">
        <v>31295</v>
      </c>
      <c r="I29" s="58">
        <v>203623</v>
      </c>
      <c r="J29" s="58">
        <v>3228</v>
      </c>
      <c r="K29" s="24">
        <v>272</v>
      </c>
      <c r="L29" s="24">
        <v>32771</v>
      </c>
      <c r="M29" s="24">
        <v>66112</v>
      </c>
      <c r="O29" s="26">
        <v>1</v>
      </c>
      <c r="P29" s="26">
        <v>0.80156259848782729</v>
      </c>
      <c r="Q29" s="26">
        <v>9.5448774323679401E-4</v>
      </c>
      <c r="R29" s="26">
        <v>-1.9023721121493083E-2</v>
      </c>
      <c r="S29" s="26">
        <v>5.3607393378016163E-3</v>
      </c>
      <c r="T29" s="26">
        <v>-2.43844604592947E-2</v>
      </c>
      <c r="U29" s="26">
        <v>9.3932999762878833E-2</v>
      </c>
      <c r="V29" s="26">
        <v>0.61118131365127581</v>
      </c>
      <c r="W29" s="26">
        <v>9.6889510539885874E-3</v>
      </c>
      <c r="X29" s="26">
        <v>8.164171891836729E-4</v>
      </c>
      <c r="Y29" s="26">
        <v>9.8363263627713762E-2</v>
      </c>
      <c r="Z29" s="26">
        <v>0.19843740151217271</v>
      </c>
      <c r="AB29" s="27">
        <v>-8.1240000000000006</v>
      </c>
      <c r="AC29" s="27">
        <v>1.786</v>
      </c>
      <c r="AD29" s="27">
        <v>3.5</v>
      </c>
      <c r="AE29" s="27">
        <v>268.00700000000001</v>
      </c>
      <c r="AF29" s="27">
        <v>66.111999999999995</v>
      </c>
      <c r="AH29" s="26">
        <v>-2.43844604592947E-2</v>
      </c>
      <c r="AI29" s="26">
        <v>5.3607393378016163E-3</v>
      </c>
      <c r="AJ29" s="26">
        <v>1.0505368243172261E-2</v>
      </c>
      <c r="AK29" s="26">
        <v>0.80443206478510521</v>
      </c>
      <c r="AL29" s="26">
        <v>0.19843740151217271</v>
      </c>
    </row>
    <row r="30" spans="1:38">
      <c r="A30" s="50" t="s">
        <v>54</v>
      </c>
      <c r="B30" s="69">
        <v>345235</v>
      </c>
      <c r="C30" s="58">
        <v>275861</v>
      </c>
      <c r="D30" s="58">
        <v>297</v>
      </c>
      <c r="E30" s="58">
        <v>-8187</v>
      </c>
      <c r="F30" s="58">
        <v>1867</v>
      </c>
      <c r="G30" s="58">
        <v>-10054</v>
      </c>
      <c r="H30" s="58">
        <v>34607</v>
      </c>
      <c r="I30" s="58">
        <v>213638</v>
      </c>
      <c r="J30" s="58">
        <v>3165</v>
      </c>
      <c r="K30" s="24">
        <v>204</v>
      </c>
      <c r="L30" s="24">
        <v>34389</v>
      </c>
      <c r="M30" s="24">
        <v>69374</v>
      </c>
      <c r="O30" s="26">
        <v>1</v>
      </c>
      <c r="P30" s="26">
        <v>0.7990528190942402</v>
      </c>
      <c r="Q30" s="26">
        <v>8.6028357495618931E-4</v>
      </c>
      <c r="R30" s="26">
        <v>-2.3714281576317581E-2</v>
      </c>
      <c r="S30" s="26">
        <v>5.4079105536808262E-3</v>
      </c>
      <c r="T30" s="26">
        <v>-2.9122192129998406E-2</v>
      </c>
      <c r="U30" s="26">
        <v>0.10024186423740351</v>
      </c>
      <c r="V30" s="26">
        <v>0.61881906527437835</v>
      </c>
      <c r="W30" s="26">
        <v>9.1676683997856528E-3</v>
      </c>
      <c r="X30" s="26">
        <v>5.909018494648573E-4</v>
      </c>
      <c r="Y30" s="26">
        <v>9.9610410300230282E-2</v>
      </c>
      <c r="Z30" s="26">
        <v>0.20094718090575983</v>
      </c>
      <c r="AB30" s="27">
        <v>-10.054</v>
      </c>
      <c r="AC30" s="27">
        <v>1.867</v>
      </c>
      <c r="AD30" s="27">
        <v>3.3690000000000002</v>
      </c>
      <c r="AE30" s="27">
        <v>282.93099999999998</v>
      </c>
      <c r="AF30" s="27">
        <v>69.373999999999995</v>
      </c>
      <c r="AH30" s="26">
        <v>-2.9122192129998406E-2</v>
      </c>
      <c r="AI30" s="26">
        <v>5.4079105536808262E-3</v>
      </c>
      <c r="AJ30" s="26">
        <v>9.7585702492505103E-3</v>
      </c>
      <c r="AK30" s="26">
        <v>0.81953162338696839</v>
      </c>
      <c r="AL30" s="26">
        <v>0.20094718090575983</v>
      </c>
    </row>
    <row r="31" spans="1:38">
      <c r="A31" s="50" t="s">
        <v>55</v>
      </c>
      <c r="B31" s="69">
        <v>351687</v>
      </c>
      <c r="C31" s="58">
        <v>277924</v>
      </c>
      <c r="D31" s="58">
        <v>349</v>
      </c>
      <c r="E31" s="58">
        <v>-6439</v>
      </c>
      <c r="F31" s="58">
        <v>1902</v>
      </c>
      <c r="G31" s="58">
        <v>-8341</v>
      </c>
      <c r="H31" s="58">
        <v>28116</v>
      </c>
      <c r="I31" s="58">
        <v>219329</v>
      </c>
      <c r="J31" s="58">
        <v>3176</v>
      </c>
      <c r="K31" s="24">
        <v>227</v>
      </c>
      <c r="L31" s="24">
        <v>35052</v>
      </c>
      <c r="M31" s="24">
        <v>73763</v>
      </c>
      <c r="O31" s="26">
        <v>1</v>
      </c>
      <c r="P31" s="26">
        <v>0.79025952053957071</v>
      </c>
      <c r="Q31" s="26">
        <v>9.9235968346853888E-4</v>
      </c>
      <c r="R31" s="26">
        <v>-1.8308893988120117E-2</v>
      </c>
      <c r="S31" s="26">
        <v>5.4082181030291141E-3</v>
      </c>
      <c r="T31" s="26">
        <v>-2.3717112091149233E-2</v>
      </c>
      <c r="U31" s="26">
        <v>7.9946088425219011E-2</v>
      </c>
      <c r="V31" s="26">
        <v>0.62364830090392875</v>
      </c>
      <c r="W31" s="26">
        <v>9.0307574633125484E-3</v>
      </c>
      <c r="X31" s="26">
        <v>6.4546030987781746E-4</v>
      </c>
      <c r="Y31" s="26">
        <v>9.9668170845098061E-2</v>
      </c>
      <c r="Z31" s="26">
        <v>0.20974047946042931</v>
      </c>
      <c r="AB31" s="27">
        <v>-8.3409999999999993</v>
      </c>
      <c r="AC31" s="27">
        <v>1.9019999999999999</v>
      </c>
      <c r="AD31" s="27">
        <v>3.403</v>
      </c>
      <c r="AE31" s="27">
        <v>282.846</v>
      </c>
      <c r="AF31" s="27">
        <v>73.763000000000005</v>
      </c>
      <c r="AH31" s="26">
        <v>-2.3717112091149233E-2</v>
      </c>
      <c r="AI31" s="26">
        <v>5.4082181030291141E-3</v>
      </c>
      <c r="AJ31" s="26">
        <v>9.6762177731903667E-3</v>
      </c>
      <c r="AK31" s="26">
        <v>0.80425491985771436</v>
      </c>
      <c r="AL31" s="26">
        <v>0.20974047946042931</v>
      </c>
    </row>
    <row r="32" spans="1:38">
      <c r="A32" s="50" t="s">
        <v>56</v>
      </c>
      <c r="B32" s="69">
        <v>369321</v>
      </c>
      <c r="C32" s="58">
        <v>290710</v>
      </c>
      <c r="D32" s="58">
        <v>324</v>
      </c>
      <c r="E32" s="58">
        <v>-4439</v>
      </c>
      <c r="F32" s="58">
        <v>1949</v>
      </c>
      <c r="G32" s="58">
        <v>-6388</v>
      </c>
      <c r="H32" s="58">
        <v>32511</v>
      </c>
      <c r="I32" s="58">
        <v>221109</v>
      </c>
      <c r="J32" s="58">
        <v>3304</v>
      </c>
      <c r="K32" s="24">
        <v>190</v>
      </c>
      <c r="L32" s="24">
        <v>35349</v>
      </c>
      <c r="M32" s="24">
        <v>78611</v>
      </c>
      <c r="O32" s="26">
        <v>1</v>
      </c>
      <c r="P32" s="26">
        <v>0.78714722423041206</v>
      </c>
      <c r="Q32" s="26">
        <v>8.772856133282429E-4</v>
      </c>
      <c r="R32" s="26">
        <v>-1.2019354436926142E-2</v>
      </c>
      <c r="S32" s="26">
        <v>5.2772520381998318E-3</v>
      </c>
      <c r="T32" s="26">
        <v>-1.7296606475125976E-2</v>
      </c>
      <c r="U32" s="26">
        <v>8.8029112885538593E-2</v>
      </c>
      <c r="V32" s="26">
        <v>0.59869056999195824</v>
      </c>
      <c r="W32" s="26">
        <v>8.9461471186312175E-3</v>
      </c>
      <c r="X32" s="26">
        <v>5.1445761275421657E-4</v>
      </c>
      <c r="Y32" s="26">
        <v>9.5713485017098948E-2</v>
      </c>
      <c r="Z32" s="26">
        <v>0.21285277576958797</v>
      </c>
      <c r="AB32" s="27">
        <v>-6.3879999999999999</v>
      </c>
      <c r="AC32" s="27">
        <v>1.9490000000000001</v>
      </c>
      <c r="AD32" s="27">
        <v>3.4940000000000002</v>
      </c>
      <c r="AE32" s="27">
        <v>289.29300000000001</v>
      </c>
      <c r="AF32" s="27">
        <v>78.611000000000004</v>
      </c>
      <c r="AH32" s="26">
        <v>-1.7296606475125976E-2</v>
      </c>
      <c r="AI32" s="26">
        <v>5.2772520381998318E-3</v>
      </c>
      <c r="AJ32" s="26">
        <v>9.460604731385434E-3</v>
      </c>
      <c r="AK32" s="26">
        <v>0.78331045350792405</v>
      </c>
      <c r="AL32" s="26">
        <v>0.21285277576958797</v>
      </c>
    </row>
    <row r="33" spans="1:38">
      <c r="A33" s="50" t="s">
        <v>57</v>
      </c>
      <c r="B33" s="69">
        <v>383549</v>
      </c>
      <c r="C33" s="58">
        <v>299740</v>
      </c>
      <c r="D33" s="58">
        <v>353</v>
      </c>
      <c r="E33" s="58">
        <v>-1380</v>
      </c>
      <c r="F33" s="58">
        <v>1810</v>
      </c>
      <c r="G33" s="58">
        <v>-3190</v>
      </c>
      <c r="H33" s="58">
        <v>31087</v>
      </c>
      <c r="I33" s="58">
        <v>227309</v>
      </c>
      <c r="J33" s="58">
        <v>3301</v>
      </c>
      <c r="K33" s="24">
        <v>175</v>
      </c>
      <c r="L33" s="24">
        <v>36242</v>
      </c>
      <c r="M33" s="24">
        <v>83809</v>
      </c>
      <c r="O33" s="26">
        <v>1</v>
      </c>
      <c r="P33" s="26">
        <v>0.78149076128473804</v>
      </c>
      <c r="Q33" s="26">
        <v>9.2035176731004387E-4</v>
      </c>
      <c r="R33" s="26">
        <v>-3.5979757475576783E-3</v>
      </c>
      <c r="S33" s="26">
        <v>4.7190841326662306E-3</v>
      </c>
      <c r="T33" s="26">
        <v>-8.3170598802239093E-3</v>
      </c>
      <c r="U33" s="26">
        <v>8.1050921785743149E-2</v>
      </c>
      <c r="V33" s="26">
        <v>0.59264657188520897</v>
      </c>
      <c r="W33" s="26">
        <v>8.6064622773100695E-3</v>
      </c>
      <c r="X33" s="26">
        <v>4.5626504045115487E-4</v>
      </c>
      <c r="Y33" s="26">
        <v>9.4491186263032878E-2</v>
      </c>
      <c r="Z33" s="26">
        <v>0.21850923871526193</v>
      </c>
      <c r="AB33" s="27">
        <v>-3.19</v>
      </c>
      <c r="AC33" s="27">
        <v>1.81</v>
      </c>
      <c r="AD33" s="27">
        <v>3.476</v>
      </c>
      <c r="AE33" s="27">
        <v>294.99099999999999</v>
      </c>
      <c r="AF33" s="27">
        <v>83.808999999999997</v>
      </c>
      <c r="AH33" s="26">
        <v>-8.3170598802239093E-3</v>
      </c>
      <c r="AI33" s="26">
        <v>4.7190841326662306E-3</v>
      </c>
      <c r="AJ33" s="26">
        <v>9.0627273177612249E-3</v>
      </c>
      <c r="AK33" s="26">
        <v>0.76910903170129508</v>
      </c>
      <c r="AL33" s="26">
        <v>0.21850923871526193</v>
      </c>
    </row>
    <row r="34" spans="1:38">
      <c r="A34" s="50" t="s">
        <v>58</v>
      </c>
      <c r="B34" s="69">
        <v>392772</v>
      </c>
      <c r="C34" s="58">
        <v>304352</v>
      </c>
      <c r="D34" s="58">
        <v>237</v>
      </c>
      <c r="E34" s="58">
        <v>-4565</v>
      </c>
      <c r="F34" s="58">
        <v>1869</v>
      </c>
      <c r="G34" s="58">
        <v>-6434</v>
      </c>
      <c r="H34" s="58">
        <v>35600</v>
      </c>
      <c r="I34" s="58">
        <v>228044</v>
      </c>
      <c r="J34" s="58">
        <v>3277</v>
      </c>
      <c r="K34" s="24">
        <v>215</v>
      </c>
      <c r="L34" s="24">
        <v>36355</v>
      </c>
      <c r="M34" s="24">
        <v>88420</v>
      </c>
      <c r="O34" s="26">
        <v>1</v>
      </c>
      <c r="P34" s="26">
        <v>0.7748821199067143</v>
      </c>
      <c r="Q34" s="26">
        <v>6.0340350126791115E-4</v>
      </c>
      <c r="R34" s="26">
        <v>-1.1622518916827066E-2</v>
      </c>
      <c r="S34" s="26">
        <v>4.7584858391127678E-3</v>
      </c>
      <c r="T34" s="26">
        <v>-1.6381004755939833E-2</v>
      </c>
      <c r="U34" s="26">
        <v>9.0637825506909867E-2</v>
      </c>
      <c r="V34" s="26">
        <v>0.58060146853645367</v>
      </c>
      <c r="W34" s="26">
        <v>8.3432627580377425E-3</v>
      </c>
      <c r="X34" s="26">
        <v>5.4739136190970841E-4</v>
      </c>
      <c r="Y34" s="26">
        <v>9.2560060289429993E-2</v>
      </c>
      <c r="Z34" s="26">
        <v>0.22511788009328568</v>
      </c>
      <c r="AB34" s="27">
        <v>-6.4340000000000002</v>
      </c>
      <c r="AC34" s="27">
        <v>1.869</v>
      </c>
      <c r="AD34" s="27">
        <v>3.492</v>
      </c>
      <c r="AE34" s="27">
        <v>300.23599999999999</v>
      </c>
      <c r="AF34" s="27">
        <v>88.42</v>
      </c>
      <c r="AH34" s="26">
        <v>-1.6381004755939833E-2</v>
      </c>
      <c r="AI34" s="26">
        <v>4.7584858391127678E-3</v>
      </c>
      <c r="AJ34" s="26">
        <v>8.8906541199474508E-3</v>
      </c>
      <c r="AK34" s="26">
        <v>0.76440275783406142</v>
      </c>
      <c r="AL34" s="26">
        <v>0.22511788009328568</v>
      </c>
    </row>
    <row r="35" spans="1:38">
      <c r="A35" s="50" t="s">
        <v>59</v>
      </c>
      <c r="B35" s="69">
        <v>415431</v>
      </c>
      <c r="C35" s="58">
        <v>321312</v>
      </c>
      <c r="D35" s="58">
        <v>265</v>
      </c>
      <c r="E35" s="58">
        <v>-2131</v>
      </c>
      <c r="F35" s="58">
        <v>1840</v>
      </c>
      <c r="G35" s="58">
        <v>-3971</v>
      </c>
      <c r="H35" s="58">
        <v>40377</v>
      </c>
      <c r="I35" s="58">
        <v>231132</v>
      </c>
      <c r="J35" s="58">
        <v>2792</v>
      </c>
      <c r="K35" s="24">
        <v>179</v>
      </c>
      <c r="L35" s="24">
        <v>36845</v>
      </c>
      <c r="M35" s="24">
        <v>94119</v>
      </c>
      <c r="O35" s="26">
        <v>1</v>
      </c>
      <c r="P35" s="26">
        <v>0.77344252114069489</v>
      </c>
      <c r="Q35" s="26">
        <v>6.3789173171958761E-4</v>
      </c>
      <c r="R35" s="26">
        <v>-5.1296123784695894E-3</v>
      </c>
      <c r="S35" s="26">
        <v>4.4291350428831743E-3</v>
      </c>
      <c r="T35" s="26">
        <v>-9.5587474213527646E-3</v>
      </c>
      <c r="U35" s="26">
        <v>9.7193035666572794E-2</v>
      </c>
      <c r="V35" s="26">
        <v>0.55636676126721407</v>
      </c>
      <c r="W35" s="26">
        <v>6.720730999853165E-3</v>
      </c>
      <c r="X35" s="26">
        <v>4.3087781123700447E-4</v>
      </c>
      <c r="Y35" s="26">
        <v>8.8691022095125305E-2</v>
      </c>
      <c r="Z35" s="26">
        <v>0.22655747885930516</v>
      </c>
      <c r="AB35" s="27">
        <v>-3.9710000000000001</v>
      </c>
      <c r="AC35" s="27">
        <v>1.84</v>
      </c>
      <c r="AD35" s="27">
        <v>2.9710000000000001</v>
      </c>
      <c r="AE35" s="27">
        <v>308.61900000000003</v>
      </c>
      <c r="AF35" s="27">
        <v>94.119</v>
      </c>
      <c r="AH35" s="26">
        <v>-9.5587474213527646E-3</v>
      </c>
      <c r="AI35" s="26">
        <v>4.4291350428831743E-3</v>
      </c>
      <c r="AJ35" s="26">
        <v>7.1516088110901693E-3</v>
      </c>
      <c r="AK35" s="26">
        <v>0.74288871076063168</v>
      </c>
      <c r="AL35" s="26">
        <v>0.22655747885930516</v>
      </c>
    </row>
    <row r="36" spans="1:38">
      <c r="A36" s="50" t="s">
        <v>60</v>
      </c>
      <c r="B36" s="69">
        <v>429365</v>
      </c>
      <c r="C36" s="58">
        <v>324263</v>
      </c>
      <c r="D36" s="58">
        <v>230</v>
      </c>
      <c r="E36" s="58">
        <v>-1487</v>
      </c>
      <c r="F36" s="58">
        <v>1930</v>
      </c>
      <c r="G36" s="58">
        <v>-3417</v>
      </c>
      <c r="H36" s="58">
        <v>38420</v>
      </c>
      <c r="I36" s="58">
        <v>228743</v>
      </c>
      <c r="J36" s="58">
        <v>2807</v>
      </c>
      <c r="K36" s="24">
        <v>195</v>
      </c>
      <c r="L36" s="24">
        <v>36390</v>
      </c>
      <c r="M36" s="24">
        <v>105102</v>
      </c>
      <c r="O36" s="26">
        <v>1</v>
      </c>
      <c r="P36" s="26">
        <v>0.75521525974404058</v>
      </c>
      <c r="Q36" s="26">
        <v>5.35674775540624E-4</v>
      </c>
      <c r="R36" s="26">
        <v>-3.463253874908295E-3</v>
      </c>
      <c r="S36" s="26">
        <v>4.4950100730148006E-3</v>
      </c>
      <c r="T36" s="26">
        <v>-7.9582639479230961E-3</v>
      </c>
      <c r="U36" s="26">
        <v>8.9480977722916397E-2</v>
      </c>
      <c r="V36" s="26">
        <v>0.53274719644125623</v>
      </c>
      <c r="W36" s="26">
        <v>6.5375612823588324E-3</v>
      </c>
      <c r="X36" s="26">
        <v>4.5415904882792032E-4</v>
      </c>
      <c r="Y36" s="26">
        <v>8.4753065573579589E-2</v>
      </c>
      <c r="Z36" s="26">
        <v>0.24478474025595939</v>
      </c>
      <c r="AB36" s="27">
        <v>-3.4169999999999998</v>
      </c>
      <c r="AC36" s="27">
        <v>1.93</v>
      </c>
      <c r="AD36" s="27">
        <v>3.0019999999999998</v>
      </c>
      <c r="AE36" s="27">
        <v>303.78300000000002</v>
      </c>
      <c r="AF36" s="27">
        <v>105.102</v>
      </c>
      <c r="AH36" s="26">
        <v>-7.9582639479230961E-3</v>
      </c>
      <c r="AI36" s="26">
        <v>4.4950100730148006E-3</v>
      </c>
      <c r="AJ36" s="26">
        <v>6.9917203311867524E-3</v>
      </c>
      <c r="AK36" s="26">
        <v>0.7075169145132929</v>
      </c>
      <c r="AL36" s="26">
        <v>0.24478474025595939</v>
      </c>
    </row>
    <row r="37" spans="1:38">
      <c r="A37" s="50" t="s">
        <v>61</v>
      </c>
      <c r="B37" s="69">
        <v>440344</v>
      </c>
      <c r="C37" s="58">
        <v>329656</v>
      </c>
      <c r="D37" s="58">
        <v>233</v>
      </c>
      <c r="E37" s="58">
        <v>-2753</v>
      </c>
      <c r="F37" s="58">
        <v>2135</v>
      </c>
      <c r="G37" s="58">
        <v>-4888</v>
      </c>
      <c r="H37" s="58">
        <v>44852</v>
      </c>
      <c r="I37" s="58">
        <v>234547</v>
      </c>
      <c r="J37" s="58">
        <v>2468</v>
      </c>
      <c r="K37" s="24">
        <v>180</v>
      </c>
      <c r="L37" s="24">
        <v>37299</v>
      </c>
      <c r="M37" s="24">
        <v>110688</v>
      </c>
      <c r="O37" s="26">
        <v>1</v>
      </c>
      <c r="P37" s="26">
        <v>0.74863288701560593</v>
      </c>
      <c r="Q37" s="26">
        <v>5.2913176970731976E-4</v>
      </c>
      <c r="R37" s="26">
        <v>-6.2519303090311212E-3</v>
      </c>
      <c r="S37" s="26">
        <v>4.8484820958159987E-3</v>
      </c>
      <c r="T37" s="26">
        <v>-1.110041240484712E-2</v>
      </c>
      <c r="U37" s="26">
        <v>0.10185673019275839</v>
      </c>
      <c r="V37" s="26">
        <v>0.53264493214396014</v>
      </c>
      <c r="W37" s="26">
        <v>5.6047090456552151E-3</v>
      </c>
      <c r="X37" s="26">
        <v>4.0877132423741436E-4</v>
      </c>
      <c r="Y37" s="26">
        <v>8.4704231237396219E-2</v>
      </c>
      <c r="Z37" s="26">
        <v>0.25136711298439401</v>
      </c>
      <c r="AB37" s="27">
        <v>-4.8879999999999999</v>
      </c>
      <c r="AC37" s="27">
        <v>2.1349999999999998</v>
      </c>
      <c r="AD37" s="27">
        <v>2.6480000000000001</v>
      </c>
      <c r="AE37" s="27">
        <v>316.93099999999998</v>
      </c>
      <c r="AF37" s="27">
        <v>110.688</v>
      </c>
      <c r="AH37" s="26">
        <v>-1.110041240484712E-2</v>
      </c>
      <c r="AI37" s="26">
        <v>4.8484820958159987E-3</v>
      </c>
      <c r="AJ37" s="26">
        <v>6.0134803698926294E-3</v>
      </c>
      <c r="AK37" s="26">
        <v>0.71973502534382205</v>
      </c>
      <c r="AL37" s="26">
        <v>0.25136711298439401</v>
      </c>
    </row>
    <row r="38" spans="1:38">
      <c r="A38" s="50" t="s">
        <v>62</v>
      </c>
      <c r="B38" s="69">
        <v>446330</v>
      </c>
      <c r="C38" s="58">
        <v>331549</v>
      </c>
      <c r="D38" s="58">
        <v>200</v>
      </c>
      <c r="E38" s="58">
        <v>-4371</v>
      </c>
      <c r="F38" s="58">
        <v>2225</v>
      </c>
      <c r="G38" s="58">
        <v>-6596</v>
      </c>
      <c r="H38" s="58">
        <v>57946</v>
      </c>
      <c r="I38" s="58">
        <v>245024</v>
      </c>
      <c r="J38" s="58">
        <v>698</v>
      </c>
      <c r="K38" s="24">
        <v>525</v>
      </c>
      <c r="L38" s="24">
        <v>39046</v>
      </c>
      <c r="M38" s="24">
        <v>114781</v>
      </c>
      <c r="O38" s="26">
        <v>1</v>
      </c>
      <c r="P38" s="26">
        <v>0.74283377769811576</v>
      </c>
      <c r="Q38" s="26">
        <v>4.4809894024600634E-4</v>
      </c>
      <c r="R38" s="26">
        <v>-9.7932023390764674E-3</v>
      </c>
      <c r="S38" s="26">
        <v>4.98510071023682E-3</v>
      </c>
      <c r="T38" s="26">
        <v>-1.4778303049313289E-2</v>
      </c>
      <c r="U38" s="26">
        <v>0.12982770595747542</v>
      </c>
      <c r="V38" s="26">
        <v>0.54897497367418724</v>
      </c>
      <c r="W38" s="26">
        <v>1.5638653014585621E-3</v>
      </c>
      <c r="X38" s="26">
        <v>1.1762597181457666E-3</v>
      </c>
      <c r="Y38" s="26">
        <v>8.7482356104227818E-2</v>
      </c>
      <c r="Z38" s="26">
        <v>0.25716622230188424</v>
      </c>
      <c r="AB38" s="27">
        <v>-6.5960000000000001</v>
      </c>
      <c r="AC38" s="27">
        <v>2.2250000000000001</v>
      </c>
      <c r="AD38" s="27">
        <v>1.2230000000000001</v>
      </c>
      <c r="AE38" s="27">
        <v>342.21600000000001</v>
      </c>
      <c r="AF38" s="27">
        <v>114.78100000000001</v>
      </c>
      <c r="AH38" s="26">
        <v>-1.4778303049313289E-2</v>
      </c>
      <c r="AI38" s="26">
        <v>4.98510071023682E-3</v>
      </c>
      <c r="AJ38" s="26">
        <v>2.740125019604329E-3</v>
      </c>
      <c r="AK38" s="26">
        <v>0.76673313467613646</v>
      </c>
      <c r="AL38" s="26">
        <v>0.25716622230188424</v>
      </c>
    </row>
    <row r="39" spans="1:38">
      <c r="A39" s="50" t="s">
        <v>63</v>
      </c>
      <c r="B39" s="69">
        <v>453733</v>
      </c>
      <c r="C39" s="58">
        <v>337935</v>
      </c>
      <c r="D39" s="58">
        <v>232</v>
      </c>
      <c r="E39" s="58">
        <v>-219</v>
      </c>
      <c r="F39" s="58">
        <v>2294</v>
      </c>
      <c r="G39" s="58">
        <v>-2513</v>
      </c>
      <c r="H39" s="58">
        <v>59396</v>
      </c>
      <c r="I39" s="58">
        <v>250567</v>
      </c>
      <c r="J39" s="58">
        <v>567</v>
      </c>
      <c r="K39" s="24">
        <v>318</v>
      </c>
      <c r="L39" s="24">
        <v>39950</v>
      </c>
      <c r="M39" s="24">
        <v>115798</v>
      </c>
      <c r="O39" s="26">
        <v>1</v>
      </c>
      <c r="P39" s="26">
        <v>0.74478823449032805</v>
      </c>
      <c r="Q39" s="26">
        <v>5.1131392250508556E-4</v>
      </c>
      <c r="R39" s="26">
        <v>-4.8266271133023166E-4</v>
      </c>
      <c r="S39" s="26">
        <v>5.0558368027011479E-3</v>
      </c>
      <c r="T39" s="26">
        <v>-5.5384995140313796E-3</v>
      </c>
      <c r="U39" s="26">
        <v>0.1309051799185865</v>
      </c>
      <c r="V39" s="26">
        <v>0.55223446388074049</v>
      </c>
      <c r="W39" s="26">
        <v>1.2496335950878601E-3</v>
      </c>
      <c r="X39" s="26">
        <v>7.0085270412335008E-4</v>
      </c>
      <c r="Y39" s="26">
        <v>8.8047375879647283E-2</v>
      </c>
      <c r="Z39" s="26">
        <v>0.25521176550967201</v>
      </c>
      <c r="AB39" s="27">
        <v>-2.5129999999999999</v>
      </c>
      <c r="AC39" s="27">
        <v>2.294</v>
      </c>
      <c r="AD39" s="27">
        <v>0.88500000000000001</v>
      </c>
      <c r="AE39" s="27">
        <v>350.14499999999998</v>
      </c>
      <c r="AF39" s="27">
        <v>115.798</v>
      </c>
      <c r="AH39" s="26">
        <v>-5.5384995140313796E-3</v>
      </c>
      <c r="AI39" s="26">
        <v>5.0558368027011479E-3</v>
      </c>
      <c r="AJ39" s="26">
        <v>1.95048629921121E-3</v>
      </c>
      <c r="AK39" s="26">
        <v>0.77169833360147932</v>
      </c>
      <c r="AL39" s="26">
        <v>0.25521176550967201</v>
      </c>
    </row>
    <row r="40" spans="1:38">
      <c r="A40" s="50" t="s">
        <v>64</v>
      </c>
      <c r="B40" s="69">
        <v>468639</v>
      </c>
      <c r="C40" s="58">
        <v>342565</v>
      </c>
      <c r="D40" s="58">
        <v>212</v>
      </c>
      <c r="E40" s="58">
        <v>-2677</v>
      </c>
      <c r="F40" s="58">
        <v>2379</v>
      </c>
      <c r="G40" s="58">
        <v>-5056</v>
      </c>
      <c r="H40" s="58">
        <v>59393</v>
      </c>
      <c r="I40" s="58">
        <v>255617</v>
      </c>
      <c r="J40" s="58">
        <v>496</v>
      </c>
      <c r="K40" s="24">
        <v>149</v>
      </c>
      <c r="L40" s="24">
        <v>40736</v>
      </c>
      <c r="M40" s="24">
        <v>126074</v>
      </c>
      <c r="O40" s="26">
        <v>1</v>
      </c>
      <c r="P40" s="26">
        <v>0.7309784290253265</v>
      </c>
      <c r="Q40" s="26">
        <v>4.5237378877984976E-4</v>
      </c>
      <c r="R40" s="26">
        <v>-5.7122860026587625E-3</v>
      </c>
      <c r="S40" s="26">
        <v>5.0764020920153891E-3</v>
      </c>
      <c r="T40" s="26">
        <v>-1.0788688094674152E-2</v>
      </c>
      <c r="U40" s="26">
        <v>0.12673507753302649</v>
      </c>
      <c r="V40" s="26">
        <v>0.54544542814405117</v>
      </c>
      <c r="W40" s="26">
        <v>1.0583839586547428E-3</v>
      </c>
      <c r="X40" s="26">
        <v>3.1794195532168685E-4</v>
      </c>
      <c r="Y40" s="26">
        <v>8.6924050281773385E-2</v>
      </c>
      <c r="Z40" s="26">
        <v>0.2690215709746735</v>
      </c>
      <c r="AB40" s="27">
        <v>-5.056</v>
      </c>
      <c r="AC40" s="27">
        <v>2.379</v>
      </c>
      <c r="AD40" s="27">
        <v>0.64500000000000002</v>
      </c>
      <c r="AE40" s="27">
        <v>355.95800000000003</v>
      </c>
      <c r="AF40" s="27">
        <v>126.074</v>
      </c>
      <c r="AH40" s="26">
        <v>-1.0788688094674152E-2</v>
      </c>
      <c r="AI40" s="26">
        <v>5.0764020920153891E-3</v>
      </c>
      <c r="AJ40" s="26">
        <v>1.3763259139764296E-3</v>
      </c>
      <c r="AK40" s="26">
        <v>0.75955692974763089</v>
      </c>
      <c r="AL40" s="26">
        <v>0.2690215709746735</v>
      </c>
    </row>
    <row r="41" spans="1:38">
      <c r="A41" s="50" t="s">
        <v>65</v>
      </c>
      <c r="B41" s="69">
        <v>469036</v>
      </c>
      <c r="C41" s="58">
        <v>333581</v>
      </c>
      <c r="D41" s="58">
        <v>232</v>
      </c>
      <c r="E41" s="58">
        <v>-7686</v>
      </c>
      <c r="F41" s="58">
        <v>2337</v>
      </c>
      <c r="G41" s="58">
        <v>-10023</v>
      </c>
      <c r="H41" s="58">
        <v>63420</v>
      </c>
      <c r="I41" s="58">
        <v>244415</v>
      </c>
      <c r="J41" s="58">
        <v>496</v>
      </c>
      <c r="K41" s="24">
        <v>249</v>
      </c>
      <c r="L41" s="24">
        <v>38934</v>
      </c>
      <c r="M41" s="24">
        <v>135455</v>
      </c>
      <c r="O41" s="26">
        <v>1</v>
      </c>
      <c r="P41" s="26">
        <v>0.71120553646202</v>
      </c>
      <c r="Q41" s="26">
        <v>4.946315421417546E-4</v>
      </c>
      <c r="R41" s="26">
        <v>-1.6386801865954852E-2</v>
      </c>
      <c r="S41" s="26">
        <v>4.9825599740744844E-3</v>
      </c>
      <c r="T41" s="26">
        <v>-2.1369361840029338E-2</v>
      </c>
      <c r="U41" s="26">
        <v>0.13521350173547447</v>
      </c>
      <c r="V41" s="26">
        <v>0.52110072574386612</v>
      </c>
      <c r="W41" s="26">
        <v>1.0574881245789237E-3</v>
      </c>
      <c r="X41" s="26">
        <v>5.3087609479869353E-4</v>
      </c>
      <c r="Y41" s="26">
        <v>8.3008553714427044E-2</v>
      </c>
      <c r="Z41" s="26">
        <v>0.28879446353798005</v>
      </c>
      <c r="AB41" s="27">
        <v>-10.023</v>
      </c>
      <c r="AC41" s="27">
        <v>2.3370000000000002</v>
      </c>
      <c r="AD41" s="27">
        <v>0.745</v>
      </c>
      <c r="AE41" s="27">
        <v>347.00099999999998</v>
      </c>
      <c r="AF41" s="27">
        <v>135.45500000000001</v>
      </c>
      <c r="AH41" s="26">
        <v>-2.1369361840029338E-2</v>
      </c>
      <c r="AI41" s="26">
        <v>4.9825599740744844E-3</v>
      </c>
      <c r="AJ41" s="26">
        <v>1.5883642193776173E-3</v>
      </c>
      <c r="AK41" s="26">
        <v>0.7398174127359094</v>
      </c>
      <c r="AL41" s="26">
        <v>0.28879446353798005</v>
      </c>
    </row>
    <row r="42" spans="1:38">
      <c r="A42" s="50" t="s">
        <v>66</v>
      </c>
      <c r="B42" s="69">
        <v>464015</v>
      </c>
      <c r="C42" s="58">
        <v>330214</v>
      </c>
      <c r="D42" s="58">
        <v>159</v>
      </c>
      <c r="E42" s="58">
        <v>-16491</v>
      </c>
      <c r="F42" s="58">
        <v>2398</v>
      </c>
      <c r="G42" s="58">
        <v>-18889</v>
      </c>
      <c r="H42" s="58">
        <v>73492</v>
      </c>
      <c r="I42" s="58">
        <v>249060</v>
      </c>
      <c r="J42" s="58">
        <v>496</v>
      </c>
      <c r="K42" s="24">
        <v>146</v>
      </c>
      <c r="L42" s="24">
        <v>39721</v>
      </c>
      <c r="M42" s="24">
        <v>133801</v>
      </c>
      <c r="O42" s="26">
        <v>1</v>
      </c>
      <c r="P42" s="26">
        <v>0.71164509768003192</v>
      </c>
      <c r="Q42" s="26">
        <v>3.4266133637921188E-4</v>
      </c>
      <c r="R42" s="26">
        <v>-3.5539799359934482E-2</v>
      </c>
      <c r="S42" s="26">
        <v>5.167936381366982E-3</v>
      </c>
      <c r="T42" s="26">
        <v>-4.0707735741301466E-2</v>
      </c>
      <c r="U42" s="26">
        <v>0.15838281090050968</v>
      </c>
      <c r="V42" s="26">
        <v>0.53674988955098435</v>
      </c>
      <c r="W42" s="26">
        <v>1.0689309612835793E-3</v>
      </c>
      <c r="X42" s="26">
        <v>3.1464500070040838E-4</v>
      </c>
      <c r="Y42" s="26">
        <v>8.5602836115211786E-2</v>
      </c>
      <c r="Z42" s="26">
        <v>0.28835490231996813</v>
      </c>
      <c r="AB42" s="27">
        <v>-18.888999999999999</v>
      </c>
      <c r="AC42" s="27">
        <v>2.3980000000000001</v>
      </c>
      <c r="AD42" s="27">
        <v>0.64200000000000002</v>
      </c>
      <c r="AE42" s="27">
        <v>362.43200000000002</v>
      </c>
      <c r="AF42" s="27">
        <v>133.80099999999999</v>
      </c>
      <c r="AH42" s="26">
        <v>-4.0707735741301466E-2</v>
      </c>
      <c r="AI42" s="26">
        <v>5.167936381366982E-3</v>
      </c>
      <c r="AJ42" s="26">
        <v>1.3835759619839876E-3</v>
      </c>
      <c r="AK42" s="26">
        <v>0.78107819790308508</v>
      </c>
      <c r="AL42" s="26">
        <v>0.28835490231996813</v>
      </c>
    </row>
    <row r="43" spans="1:38">
      <c r="A43" s="50" t="s">
        <v>67</v>
      </c>
      <c r="B43" s="69">
        <v>467104</v>
      </c>
      <c r="C43" s="58">
        <v>321190</v>
      </c>
      <c r="D43" s="58">
        <v>316</v>
      </c>
      <c r="E43" s="58">
        <v>-10112</v>
      </c>
      <c r="F43" s="58">
        <v>2396</v>
      </c>
      <c r="G43" s="58">
        <v>-12508</v>
      </c>
      <c r="H43" s="58">
        <v>69318</v>
      </c>
      <c r="I43" s="58">
        <v>231887</v>
      </c>
      <c r="J43" s="58">
        <v>496</v>
      </c>
      <c r="K43" s="24">
        <v>168</v>
      </c>
      <c r="L43" s="24">
        <v>36932</v>
      </c>
      <c r="M43" s="24">
        <v>145914</v>
      </c>
      <c r="O43" s="26">
        <v>1</v>
      </c>
      <c r="P43" s="26">
        <v>0.68761988764814685</v>
      </c>
      <c r="Q43" s="26">
        <v>6.7650887168596292E-4</v>
      </c>
      <c r="R43" s="26">
        <v>-2.1648283893950813E-2</v>
      </c>
      <c r="S43" s="26">
        <v>5.1294786599986302E-3</v>
      </c>
      <c r="T43" s="26">
        <v>-2.6777762553949442E-2</v>
      </c>
      <c r="U43" s="26">
        <v>0.14839949989723916</v>
      </c>
      <c r="V43" s="26">
        <v>0.49643548331849008</v>
      </c>
      <c r="W43" s="26">
        <v>1.0618620264437899E-3</v>
      </c>
      <c r="X43" s="26">
        <v>3.596629444406385E-4</v>
      </c>
      <c r="Y43" s="26">
        <v>7.9065903952867028E-2</v>
      </c>
      <c r="Z43" s="26">
        <v>0.31238011235185315</v>
      </c>
      <c r="AB43" s="27">
        <v>-12.507999999999999</v>
      </c>
      <c r="AC43" s="27">
        <v>2.3959999999999999</v>
      </c>
      <c r="AD43" s="27">
        <v>0.66400000000000003</v>
      </c>
      <c r="AE43" s="27">
        <v>338.45299999999997</v>
      </c>
      <c r="AF43" s="27">
        <v>145.91399999999999</v>
      </c>
      <c r="AH43" s="26">
        <v>-2.6777762553949442E-2</v>
      </c>
      <c r="AI43" s="26">
        <v>5.1294786599986302E-3</v>
      </c>
      <c r="AJ43" s="26">
        <v>1.4215249708844284E-3</v>
      </c>
      <c r="AK43" s="26">
        <v>0.72457739604028226</v>
      </c>
      <c r="AL43" s="26">
        <v>0.31238011235185315</v>
      </c>
    </row>
    <row r="44" spans="1:38">
      <c r="A44" s="50" t="s">
        <v>68</v>
      </c>
      <c r="B44" s="69">
        <v>490376</v>
      </c>
      <c r="C44" s="58">
        <v>340484</v>
      </c>
      <c r="D44" s="58">
        <v>553</v>
      </c>
      <c r="E44" s="58">
        <v>-8053</v>
      </c>
      <c r="F44" s="58">
        <v>2399</v>
      </c>
      <c r="G44" s="58">
        <v>-10452</v>
      </c>
      <c r="H44" s="58">
        <v>79003</v>
      </c>
      <c r="I44" s="58">
        <v>238884</v>
      </c>
      <c r="J44" s="58">
        <v>496</v>
      </c>
      <c r="K44" s="24">
        <v>191</v>
      </c>
      <c r="L44" s="24">
        <v>38057</v>
      </c>
      <c r="M44" s="24">
        <v>149892</v>
      </c>
      <c r="O44" s="26">
        <v>1</v>
      </c>
      <c r="P44" s="26">
        <v>0.69433251219472403</v>
      </c>
      <c r="Q44" s="26">
        <v>1.1277060867579164E-3</v>
      </c>
      <c r="R44" s="26">
        <v>-1.6422092435192586E-2</v>
      </c>
      <c r="S44" s="26">
        <v>4.8921643799859698E-3</v>
      </c>
      <c r="T44" s="26">
        <v>-2.1314256815178557E-2</v>
      </c>
      <c r="U44" s="26">
        <v>0.16110698729138456</v>
      </c>
      <c r="V44" s="26">
        <v>0.48714455846126237</v>
      </c>
      <c r="W44" s="26">
        <v>1.0114687505098129E-3</v>
      </c>
      <c r="X44" s="26">
        <v>3.8949703900680293E-4</v>
      </c>
      <c r="Y44" s="26">
        <v>7.760779483498377E-2</v>
      </c>
      <c r="Z44" s="26">
        <v>0.30566748780527597</v>
      </c>
      <c r="AB44" s="27">
        <v>-10.452</v>
      </c>
      <c r="AC44" s="27">
        <v>2.399</v>
      </c>
      <c r="AD44" s="27">
        <v>0.68700000000000006</v>
      </c>
      <c r="AE44" s="27">
        <v>356.49700000000001</v>
      </c>
      <c r="AF44" s="27">
        <v>149.892</v>
      </c>
      <c r="AH44" s="26">
        <v>-2.1314256815178557E-2</v>
      </c>
      <c r="AI44" s="26">
        <v>4.8921643799859698E-3</v>
      </c>
      <c r="AJ44" s="26">
        <v>1.4009657895166158E-3</v>
      </c>
      <c r="AK44" s="26">
        <v>0.72698704667438863</v>
      </c>
      <c r="AL44" s="26">
        <v>0.30566748780527597</v>
      </c>
    </row>
    <row r="45" spans="1:38">
      <c r="A45" s="50" t="s">
        <v>69</v>
      </c>
      <c r="B45" s="69">
        <v>513511</v>
      </c>
      <c r="C45" s="58">
        <v>353348</v>
      </c>
      <c r="D45" s="58">
        <v>602</v>
      </c>
      <c r="E45" s="58">
        <v>-5515</v>
      </c>
      <c r="F45" s="58">
        <v>2423</v>
      </c>
      <c r="G45" s="58">
        <v>-7938</v>
      </c>
      <c r="H45" s="58">
        <v>83987</v>
      </c>
      <c r="I45" s="58">
        <v>243871</v>
      </c>
      <c r="J45" s="58">
        <v>713</v>
      </c>
      <c r="K45" s="24">
        <v>124</v>
      </c>
      <c r="L45" s="24">
        <v>38863</v>
      </c>
      <c r="M45" s="24">
        <v>160163</v>
      </c>
      <c r="O45" s="26">
        <v>1</v>
      </c>
      <c r="P45" s="26">
        <v>0.68810210492082935</v>
      </c>
      <c r="Q45" s="26">
        <v>1.1723215276790565E-3</v>
      </c>
      <c r="R45" s="26">
        <v>-1.0739789410548168E-2</v>
      </c>
      <c r="S45" s="26">
        <v>4.7184967800105544E-3</v>
      </c>
      <c r="T45" s="26">
        <v>-1.5458286190558721E-2</v>
      </c>
      <c r="U45" s="26">
        <v>0.16355443213485202</v>
      </c>
      <c r="V45" s="26">
        <v>0.47490900876514819</v>
      </c>
      <c r="W45" s="26">
        <v>1.3884804804570885E-3</v>
      </c>
      <c r="X45" s="26">
        <v>2.4147486616645018E-4</v>
      </c>
      <c r="Y45" s="26">
        <v>7.5680949385699622E-2</v>
      </c>
      <c r="Z45" s="26">
        <v>0.31189789507917065</v>
      </c>
      <c r="AB45" s="27">
        <v>-7.9379999999999997</v>
      </c>
      <c r="AC45" s="27">
        <v>2.423</v>
      </c>
      <c r="AD45" s="27">
        <v>0.83699999999999997</v>
      </c>
      <c r="AE45" s="27">
        <v>367.32299999999998</v>
      </c>
      <c r="AF45" s="27">
        <v>160.16300000000001</v>
      </c>
      <c r="AH45" s="26">
        <v>-1.5458286190558721E-2</v>
      </c>
      <c r="AI45" s="26">
        <v>4.7184967800105544E-3</v>
      </c>
      <c r="AJ45" s="26">
        <v>1.6299553466235387E-3</v>
      </c>
      <c r="AK45" s="26">
        <v>0.71531671181337886</v>
      </c>
      <c r="AL45" s="26">
        <v>0.31189789507917065</v>
      </c>
    </row>
    <row r="46" spans="1:38">
      <c r="A46" s="50" t="s">
        <v>70</v>
      </c>
      <c r="B46" s="69">
        <v>520163</v>
      </c>
      <c r="C46" s="58">
        <v>358061</v>
      </c>
      <c r="D46" s="58">
        <v>368</v>
      </c>
      <c r="E46" s="58">
        <v>-2783</v>
      </c>
      <c r="F46" s="58">
        <v>3300</v>
      </c>
      <c r="G46" s="58">
        <v>-6083</v>
      </c>
      <c r="H46" s="58">
        <v>89608</v>
      </c>
      <c r="I46" s="58">
        <v>245361</v>
      </c>
      <c r="J46" s="58">
        <v>713</v>
      </c>
      <c r="K46" s="24">
        <v>147</v>
      </c>
      <c r="L46" s="24">
        <v>39122</v>
      </c>
      <c r="M46" s="24">
        <v>162102</v>
      </c>
      <c r="O46" s="26">
        <v>1</v>
      </c>
      <c r="P46" s="26">
        <v>0.68836307080665105</v>
      </c>
      <c r="Q46" s="26">
        <v>7.074705428875179E-4</v>
      </c>
      <c r="R46" s="26">
        <v>-5.3502459805868548E-3</v>
      </c>
      <c r="S46" s="26">
        <v>6.344165194371764E-3</v>
      </c>
      <c r="T46" s="26">
        <v>-1.1694411174958619E-2</v>
      </c>
      <c r="U46" s="26">
        <v>0.17226907719311063</v>
      </c>
      <c r="V46" s="26">
        <v>0.4717002170473486</v>
      </c>
      <c r="W46" s="26">
        <v>1.3707241768445659E-3</v>
      </c>
      <c r="X46" s="26">
        <v>2.8260372229474222E-4</v>
      </c>
      <c r="Y46" s="26">
        <v>7.521103961642793E-2</v>
      </c>
      <c r="Z46" s="26">
        <v>0.31163692919334901</v>
      </c>
      <c r="AB46" s="27">
        <v>-6.0830000000000002</v>
      </c>
      <c r="AC46" s="27">
        <v>3.3</v>
      </c>
      <c r="AD46" s="27">
        <v>0.86</v>
      </c>
      <c r="AE46" s="27">
        <v>374.459</v>
      </c>
      <c r="AF46" s="27">
        <v>162.102</v>
      </c>
      <c r="AH46" s="26">
        <v>-1.1694411174958619E-2</v>
      </c>
      <c r="AI46" s="26">
        <v>6.344165194371764E-3</v>
      </c>
      <c r="AJ46" s="26">
        <v>1.6533278991393082E-3</v>
      </c>
      <c r="AK46" s="26">
        <v>0.71988780439977473</v>
      </c>
      <c r="AL46" s="26">
        <v>0.31163692919334901</v>
      </c>
    </row>
    <row r="47" spans="1:38">
      <c r="A47" s="50" t="s">
        <v>71</v>
      </c>
      <c r="B47" s="69">
        <v>527278</v>
      </c>
      <c r="C47" s="58">
        <v>359277</v>
      </c>
      <c r="D47" s="58">
        <v>732</v>
      </c>
      <c r="E47" s="58">
        <v>-2870</v>
      </c>
      <c r="F47" s="58">
        <v>4659</v>
      </c>
      <c r="G47" s="58">
        <v>-7529</v>
      </c>
      <c r="H47" s="58">
        <v>88739</v>
      </c>
      <c r="I47" s="58">
        <v>240301</v>
      </c>
      <c r="J47" s="58">
        <v>822</v>
      </c>
      <c r="K47" s="24">
        <v>222</v>
      </c>
      <c r="L47" s="24">
        <v>38283</v>
      </c>
      <c r="M47" s="24">
        <v>168001</v>
      </c>
      <c r="O47" s="26">
        <v>1</v>
      </c>
      <c r="P47" s="26">
        <v>0.68138059998710354</v>
      </c>
      <c r="Q47" s="26">
        <v>1.3882619794491711E-3</v>
      </c>
      <c r="R47" s="26">
        <v>-5.4430490177856845E-3</v>
      </c>
      <c r="S47" s="26">
        <v>8.835946123297387E-3</v>
      </c>
      <c r="T47" s="26">
        <v>-1.4278995141083071E-2</v>
      </c>
      <c r="U47" s="26">
        <v>0.16829642048407101</v>
      </c>
      <c r="V47" s="26">
        <v>0.45573871847488423</v>
      </c>
      <c r="W47" s="26">
        <v>1.5589499277421019E-3</v>
      </c>
      <c r="X47" s="26">
        <v>4.2103027245589614E-4</v>
      </c>
      <c r="Y47" s="26">
        <v>7.2604963605536352E-2</v>
      </c>
      <c r="Z47" s="26">
        <v>0.3186194000128964</v>
      </c>
      <c r="AB47" s="27">
        <v>-7.5289999999999999</v>
      </c>
      <c r="AC47" s="27">
        <v>4.6589999999999998</v>
      </c>
      <c r="AD47" s="27">
        <v>1.044</v>
      </c>
      <c r="AE47" s="27">
        <v>368.05500000000001</v>
      </c>
      <c r="AF47" s="27">
        <v>168.001</v>
      </c>
      <c r="AH47" s="26">
        <v>-1.4278995141083071E-2</v>
      </c>
      <c r="AI47" s="26">
        <v>8.835946123297387E-3</v>
      </c>
      <c r="AJ47" s="26">
        <v>1.979980200197998E-3</v>
      </c>
      <c r="AK47" s="26">
        <v>0.69802836454394079</v>
      </c>
      <c r="AL47" s="26">
        <v>0.3186194000128964</v>
      </c>
    </row>
    <row r="48" spans="1:38">
      <c r="A48" s="50" t="s">
        <v>72</v>
      </c>
      <c r="B48" s="69">
        <v>556983</v>
      </c>
      <c r="C48" s="58">
        <v>365912</v>
      </c>
      <c r="D48" s="58">
        <v>810</v>
      </c>
      <c r="E48" s="58">
        <v>3193</v>
      </c>
      <c r="F48" s="58">
        <v>6064</v>
      </c>
      <c r="G48" s="58">
        <v>-2871</v>
      </c>
      <c r="H48" s="58">
        <v>96905</v>
      </c>
      <c r="I48" s="58">
        <v>225530</v>
      </c>
      <c r="J48" s="58">
        <v>822</v>
      </c>
      <c r="K48" s="24">
        <v>179</v>
      </c>
      <c r="L48" s="24">
        <v>35914</v>
      </c>
      <c r="M48" s="24">
        <v>191071</v>
      </c>
      <c r="O48" s="26">
        <v>1</v>
      </c>
      <c r="P48" s="26">
        <v>0.65695362336013841</v>
      </c>
      <c r="Q48" s="26">
        <v>1.4542634155800087E-3</v>
      </c>
      <c r="R48" s="26">
        <v>5.7326704764777379E-3</v>
      </c>
      <c r="S48" s="26">
        <v>1.0887226360589102E-2</v>
      </c>
      <c r="T48" s="26">
        <v>-5.1545558841113639E-3</v>
      </c>
      <c r="U48" s="26">
        <v>0.17398197072442068</v>
      </c>
      <c r="V48" s="26">
        <v>0.4049136149577276</v>
      </c>
      <c r="W48" s="26">
        <v>1.4758080587737867E-3</v>
      </c>
      <c r="X48" s="26">
        <v>3.2137426097385378E-4</v>
      </c>
      <c r="Y48" s="26">
        <v>6.447952630511164E-2</v>
      </c>
      <c r="Z48" s="26">
        <v>0.34304637663986154</v>
      </c>
      <c r="AB48" s="27">
        <v>-2.871</v>
      </c>
      <c r="AC48" s="27">
        <v>6.0640000000000001</v>
      </c>
      <c r="AD48" s="27">
        <v>1.0009999999999999</v>
      </c>
      <c r="AE48" s="27">
        <v>359.15899999999999</v>
      </c>
      <c r="AF48" s="27">
        <v>191.071</v>
      </c>
      <c r="AH48" s="26">
        <v>-5.1545558841113639E-3</v>
      </c>
      <c r="AI48" s="26">
        <v>1.0887226360589102E-2</v>
      </c>
      <c r="AJ48" s="26">
        <v>1.7971823197476405E-3</v>
      </c>
      <c r="AK48" s="26">
        <v>0.64482937540283991</v>
      </c>
      <c r="AL48" s="26">
        <v>0.34304637663986154</v>
      </c>
    </row>
    <row r="49" spans="1:38">
      <c r="A49" s="50" t="s">
        <v>73</v>
      </c>
      <c r="B49" s="69">
        <v>645308</v>
      </c>
      <c r="C49" s="58">
        <v>441678</v>
      </c>
      <c r="D49" s="58">
        <v>857</v>
      </c>
      <c r="E49" s="58">
        <v>25670</v>
      </c>
      <c r="F49" s="58">
        <v>7116</v>
      </c>
      <c r="G49" s="58">
        <v>18554</v>
      </c>
      <c r="H49" s="58">
        <v>137536</v>
      </c>
      <c r="I49" s="58">
        <v>241429</v>
      </c>
      <c r="J49" s="58">
        <v>1200</v>
      </c>
      <c r="K49" s="24">
        <v>168</v>
      </c>
      <c r="L49" s="24">
        <v>38484</v>
      </c>
      <c r="M49" s="24">
        <v>203630</v>
      </c>
      <c r="O49" s="26">
        <v>1</v>
      </c>
      <c r="P49" s="26">
        <v>0.68444525714852444</v>
      </c>
      <c r="Q49" s="26">
        <v>1.3280480018843714E-3</v>
      </c>
      <c r="R49" s="26">
        <v>3.9779454152125804E-2</v>
      </c>
      <c r="S49" s="26">
        <v>1.102729239370967E-2</v>
      </c>
      <c r="T49" s="26">
        <v>2.8752161758416137E-2</v>
      </c>
      <c r="U49" s="26">
        <v>0.21313233370731496</v>
      </c>
      <c r="V49" s="26">
        <v>0.37412987286691007</v>
      </c>
      <c r="W49" s="26">
        <v>1.8595771321601468E-3</v>
      </c>
      <c r="X49" s="26">
        <v>2.6034079850242056E-4</v>
      </c>
      <c r="Y49" s="26">
        <v>5.9636638628375906E-2</v>
      </c>
      <c r="Z49" s="26">
        <v>0.31555474285147556</v>
      </c>
      <c r="AB49" s="27">
        <v>18.553999999999998</v>
      </c>
      <c r="AC49" s="27">
        <v>7.1159999999999997</v>
      </c>
      <c r="AD49" s="27">
        <v>1.3680000000000001</v>
      </c>
      <c r="AE49" s="27">
        <v>418.30599999999998</v>
      </c>
      <c r="AF49" s="27">
        <v>203.63</v>
      </c>
      <c r="AH49" s="26">
        <v>2.8752161758416137E-2</v>
      </c>
      <c r="AI49" s="26">
        <v>1.102729239370967E-2</v>
      </c>
      <c r="AJ49" s="26">
        <v>2.1199179306625672E-3</v>
      </c>
      <c r="AK49" s="26">
        <v>0.64822689320448534</v>
      </c>
      <c r="AL49" s="26">
        <v>0.31555474285147556</v>
      </c>
    </row>
    <row r="50" spans="1:38">
      <c r="A50" s="50" t="s">
        <v>74</v>
      </c>
      <c r="B50" s="69">
        <v>666916</v>
      </c>
      <c r="C50" s="58">
        <v>451011</v>
      </c>
      <c r="D50" s="58">
        <v>382</v>
      </c>
      <c r="E50" s="58">
        <v>56639</v>
      </c>
      <c r="F50" s="58">
        <v>23490</v>
      </c>
      <c r="G50" s="58">
        <v>33149</v>
      </c>
      <c r="H50" s="58">
        <v>126405</v>
      </c>
      <c r="I50" s="58">
        <v>232341</v>
      </c>
      <c r="J50" s="58">
        <v>1300</v>
      </c>
      <c r="K50" s="24">
        <v>182</v>
      </c>
      <c r="L50" s="24">
        <v>37036</v>
      </c>
      <c r="M50" s="24">
        <v>215905</v>
      </c>
      <c r="O50" s="26">
        <v>1</v>
      </c>
      <c r="P50" s="26">
        <v>0.67626357742204413</v>
      </c>
      <c r="Q50" s="26">
        <v>5.7278577811898355E-4</v>
      </c>
      <c r="R50" s="26">
        <v>8.4926737400212324E-2</v>
      </c>
      <c r="S50" s="26">
        <v>3.5221827036688282E-2</v>
      </c>
      <c r="T50" s="26">
        <v>4.9704910363524042E-2</v>
      </c>
      <c r="U50" s="26">
        <v>0.18953661330662333</v>
      </c>
      <c r="V50" s="26">
        <v>0.3483812054291695</v>
      </c>
      <c r="W50" s="26">
        <v>1.9492709726562265E-3</v>
      </c>
      <c r="X50" s="26">
        <v>2.7289793617187171E-4</v>
      </c>
      <c r="Y50" s="26">
        <v>5.5533230571766158E-2</v>
      </c>
      <c r="Z50" s="26">
        <v>0.32373642257795582</v>
      </c>
      <c r="AB50" s="27">
        <v>33.149000000000001</v>
      </c>
      <c r="AC50" s="27">
        <v>23.49</v>
      </c>
      <c r="AD50" s="27">
        <v>1.482</v>
      </c>
      <c r="AE50" s="27">
        <v>396.16399999999999</v>
      </c>
      <c r="AF50" s="27">
        <v>215.905</v>
      </c>
      <c r="AH50" s="26">
        <v>4.9704910363524042E-2</v>
      </c>
      <c r="AI50" s="26">
        <v>3.5221827036688282E-2</v>
      </c>
      <c r="AJ50" s="26">
        <v>2.2221689088280983E-3</v>
      </c>
      <c r="AK50" s="26">
        <v>0.59402383508567802</v>
      </c>
      <c r="AL50" s="26">
        <v>0.32373642257795582</v>
      </c>
    </row>
    <row r="51" spans="1:38">
      <c r="A51" s="50" t="s">
        <v>75</v>
      </c>
      <c r="B51" s="69">
        <v>712979</v>
      </c>
      <c r="C51" s="58">
        <v>505444</v>
      </c>
      <c r="D51" s="58">
        <v>657</v>
      </c>
      <c r="E51" s="58">
        <v>133254</v>
      </c>
      <c r="F51" s="58">
        <v>106683</v>
      </c>
      <c r="G51" s="58">
        <v>26571</v>
      </c>
      <c r="H51" s="58">
        <v>100735</v>
      </c>
      <c r="I51" s="58">
        <v>237072</v>
      </c>
      <c r="J51" s="58">
        <v>1300</v>
      </c>
      <c r="K51" s="24">
        <v>165</v>
      </c>
      <c r="L51" s="24">
        <v>37756</v>
      </c>
      <c r="M51" s="24">
        <v>207535</v>
      </c>
      <c r="O51" s="26">
        <v>1</v>
      </c>
      <c r="P51" s="26">
        <v>0.70891849549565977</v>
      </c>
      <c r="Q51" s="26">
        <v>9.214857660604309E-4</v>
      </c>
      <c r="R51" s="26">
        <v>0.18689751030535262</v>
      </c>
      <c r="S51" s="26">
        <v>0.14962993299942914</v>
      </c>
      <c r="T51" s="26">
        <v>3.7267577305923456E-2</v>
      </c>
      <c r="U51" s="26">
        <v>0.14128747129999622</v>
      </c>
      <c r="V51" s="26">
        <v>0.33250909213314839</v>
      </c>
      <c r="W51" s="26">
        <v>1.8233356101652362E-3</v>
      </c>
      <c r="X51" s="26">
        <v>2.3142336590558767E-4</v>
      </c>
      <c r="Y51" s="26">
        <v>5.2955276382614352E-2</v>
      </c>
      <c r="Z51" s="26">
        <v>0.29108150450434023</v>
      </c>
      <c r="AB51" s="27">
        <v>26.571000000000002</v>
      </c>
      <c r="AC51" s="27">
        <v>106.68300000000001</v>
      </c>
      <c r="AD51" s="27">
        <v>1.4650000000000001</v>
      </c>
      <c r="AE51" s="27">
        <v>376.22</v>
      </c>
      <c r="AF51" s="27">
        <v>207.535</v>
      </c>
      <c r="AH51" s="26">
        <v>3.7267577305923456E-2</v>
      </c>
      <c r="AI51" s="26">
        <v>0.14962993299942914</v>
      </c>
      <c r="AJ51" s="26">
        <v>2.0547589760708238E-3</v>
      </c>
      <c r="AK51" s="26">
        <v>0.52767332558181934</v>
      </c>
      <c r="AL51" s="26">
        <v>0.29108150450434023</v>
      </c>
    </row>
    <row r="52" spans="1:38">
      <c r="A52" s="50" t="s">
        <v>76</v>
      </c>
      <c r="B52" s="69">
        <v>794504</v>
      </c>
      <c r="C52" s="58">
        <v>577586</v>
      </c>
      <c r="D52" s="58">
        <v>972</v>
      </c>
      <c r="E52" s="58">
        <v>197906</v>
      </c>
      <c r="F52" s="58">
        <v>164466</v>
      </c>
      <c r="G52" s="58">
        <v>33440</v>
      </c>
      <c r="H52" s="58">
        <v>91594</v>
      </c>
      <c r="I52" s="58">
        <v>253695</v>
      </c>
      <c r="J52" s="58">
        <v>1300</v>
      </c>
      <c r="K52" s="24">
        <v>162</v>
      </c>
      <c r="L52" s="24">
        <v>40443</v>
      </c>
      <c r="M52" s="24">
        <v>216918</v>
      </c>
      <c r="O52" s="26">
        <v>1</v>
      </c>
      <c r="P52" s="26">
        <v>0.72697683082778686</v>
      </c>
      <c r="Q52" s="26">
        <v>1.2234047909135764E-3</v>
      </c>
      <c r="R52" s="26">
        <v>0.2490937742289529</v>
      </c>
      <c r="S52" s="26">
        <v>0.20700462175143233</v>
      </c>
      <c r="T52" s="26">
        <v>4.2089152477520569E-2</v>
      </c>
      <c r="U52" s="26">
        <v>0.11528450454623262</v>
      </c>
      <c r="V52" s="26">
        <v>0.31931242636915608</v>
      </c>
      <c r="W52" s="26">
        <v>1.6362409755016967E-3</v>
      </c>
      <c r="X52" s="26">
        <v>2.0390079848559605E-4</v>
      </c>
      <c r="Y52" s="26">
        <v>5.0903456747857782E-2</v>
      </c>
      <c r="Z52" s="26">
        <v>0.27302316917221309</v>
      </c>
      <c r="AB52" s="27">
        <v>33.44</v>
      </c>
      <c r="AC52" s="27">
        <v>164.46600000000001</v>
      </c>
      <c r="AD52" s="27">
        <v>1.462</v>
      </c>
      <c r="AE52" s="27">
        <v>386.70400000000001</v>
      </c>
      <c r="AF52" s="27">
        <v>216.91800000000001</v>
      </c>
      <c r="AH52" s="26">
        <v>4.2089152477520569E-2</v>
      </c>
      <c r="AI52" s="26">
        <v>0.20700462175143233</v>
      </c>
      <c r="AJ52" s="26">
        <v>1.8401417739872929E-3</v>
      </c>
      <c r="AK52" s="26">
        <v>0.48672379245416009</v>
      </c>
      <c r="AL52" s="26">
        <v>0.27302316917221309</v>
      </c>
    </row>
    <row r="53" spans="1:38">
      <c r="A53" s="50" t="s">
        <v>77</v>
      </c>
      <c r="B53" s="69">
        <v>822022</v>
      </c>
      <c r="C53" s="58">
        <v>597738</v>
      </c>
      <c r="D53" s="58">
        <v>1328</v>
      </c>
      <c r="E53" s="58">
        <v>228783</v>
      </c>
      <c r="F53" s="58">
        <v>190269</v>
      </c>
      <c r="G53" s="58">
        <v>38514</v>
      </c>
      <c r="H53" s="58">
        <v>81431</v>
      </c>
      <c r="I53" s="58">
        <v>253371</v>
      </c>
      <c r="J53" s="58">
        <v>1300</v>
      </c>
      <c r="K53" s="24">
        <v>197</v>
      </c>
      <c r="L53" s="24">
        <v>40438</v>
      </c>
      <c r="M53" s="24">
        <v>224284</v>
      </c>
      <c r="O53" s="26">
        <v>1</v>
      </c>
      <c r="P53" s="26">
        <v>0.72715572089311475</v>
      </c>
      <c r="Q53" s="26">
        <v>1.6155285381656453E-3</v>
      </c>
      <c r="R53" s="26">
        <v>0.2783173686349027</v>
      </c>
      <c r="S53" s="26">
        <v>0.23146460800319213</v>
      </c>
      <c r="T53" s="26">
        <v>4.6852760631710587E-2</v>
      </c>
      <c r="U53" s="26">
        <v>9.906182559590862E-2</v>
      </c>
      <c r="V53" s="26">
        <v>0.30822897684003592</v>
      </c>
      <c r="W53" s="26">
        <v>1.5814661894693815E-3</v>
      </c>
      <c r="X53" s="26">
        <v>2.3965295332728322E-4</v>
      </c>
      <c r="Y53" s="26">
        <v>4.9193330592125273E-2</v>
      </c>
      <c r="Z53" s="26">
        <v>0.27284427910688519</v>
      </c>
      <c r="AB53" s="27">
        <v>38.514000000000003</v>
      </c>
      <c r="AC53" s="27">
        <v>190.26900000000001</v>
      </c>
      <c r="AD53" s="27">
        <v>1.4970000000000001</v>
      </c>
      <c r="AE53" s="27">
        <v>376.56799999999998</v>
      </c>
      <c r="AF53" s="27">
        <v>224.28399999999999</v>
      </c>
      <c r="AH53" s="26">
        <v>4.6852760631710587E-2</v>
      </c>
      <c r="AI53" s="26">
        <v>0.23146460800319213</v>
      </c>
      <c r="AJ53" s="26">
        <v>1.8211191427966646E-3</v>
      </c>
      <c r="AK53" s="26">
        <v>0.45809966156623544</v>
      </c>
      <c r="AL53" s="26">
        <v>0.27284427910688519</v>
      </c>
    </row>
    <row r="54" spans="1:38">
      <c r="A54" s="50" t="s">
        <v>78</v>
      </c>
      <c r="B54" s="69">
        <v>875126</v>
      </c>
      <c r="C54" s="58">
        <v>631542</v>
      </c>
      <c r="D54" s="58">
        <v>1422</v>
      </c>
      <c r="E54" s="58">
        <v>251706</v>
      </c>
      <c r="F54" s="58">
        <v>200800</v>
      </c>
      <c r="G54" s="58">
        <v>50906</v>
      </c>
      <c r="H54" s="58">
        <v>60388</v>
      </c>
      <c r="I54" s="58">
        <v>275914</v>
      </c>
      <c r="J54" s="58">
        <v>1300</v>
      </c>
      <c r="K54" s="24">
        <v>187</v>
      </c>
      <c r="L54" s="24">
        <v>44108</v>
      </c>
      <c r="M54" s="24">
        <v>243584</v>
      </c>
      <c r="O54" s="26">
        <v>1</v>
      </c>
      <c r="P54" s="26">
        <v>0.72165836690945073</v>
      </c>
      <c r="Q54" s="26">
        <v>1.6249088702655389E-3</v>
      </c>
      <c r="R54" s="26">
        <v>0.28762258234814186</v>
      </c>
      <c r="S54" s="26">
        <v>0.22945267310078776</v>
      </c>
      <c r="T54" s="26">
        <v>5.8169909247354094E-2</v>
      </c>
      <c r="U54" s="26">
        <v>6.9004920434314596E-2</v>
      </c>
      <c r="V54" s="26">
        <v>0.31528488469089022</v>
      </c>
      <c r="W54" s="26">
        <v>1.4855003736604787E-3</v>
      </c>
      <c r="X54" s="26">
        <v>2.1368351528808422E-4</v>
      </c>
      <c r="Y54" s="26">
        <v>5.0401884985704914E-2</v>
      </c>
      <c r="Z54" s="26">
        <v>0.27834163309054927</v>
      </c>
      <c r="AB54" s="27">
        <v>50.905999999999999</v>
      </c>
      <c r="AC54" s="27">
        <v>200.8</v>
      </c>
      <c r="AD54" s="27">
        <v>1.4870000000000001</v>
      </c>
      <c r="AE54" s="27">
        <v>381.83199999999999</v>
      </c>
      <c r="AF54" s="27">
        <v>243.584</v>
      </c>
      <c r="AH54" s="26">
        <v>5.8169909247354094E-2</v>
      </c>
      <c r="AI54" s="26">
        <v>0.22945267310078776</v>
      </c>
      <c r="AJ54" s="26">
        <v>1.6991838889485629E-3</v>
      </c>
      <c r="AK54" s="26">
        <v>0.43631659898117525</v>
      </c>
      <c r="AL54" s="26">
        <v>0.27834163309054927</v>
      </c>
    </row>
    <row r="55" spans="1:38">
      <c r="A55" s="50" t="s">
        <v>79</v>
      </c>
      <c r="B55" s="69">
        <v>944451</v>
      </c>
      <c r="C55" s="58">
        <v>669997</v>
      </c>
      <c r="D55" s="58">
        <v>2061</v>
      </c>
      <c r="E55" s="58">
        <v>276212</v>
      </c>
      <c r="F55" s="58">
        <v>209417</v>
      </c>
      <c r="G55" s="58">
        <v>66795</v>
      </c>
      <c r="H55" s="58">
        <v>70811</v>
      </c>
      <c r="I55" s="58">
        <v>278295</v>
      </c>
      <c r="J55" s="58">
        <v>1300</v>
      </c>
      <c r="K55" s="24">
        <v>228</v>
      </c>
      <c r="L55" s="24">
        <v>44509</v>
      </c>
      <c r="M55" s="24">
        <v>274454</v>
      </c>
      <c r="O55" s="26">
        <v>1</v>
      </c>
      <c r="P55" s="26">
        <v>0.70940366413927247</v>
      </c>
      <c r="Q55" s="26">
        <v>2.1822201469425093E-3</v>
      </c>
      <c r="R55" s="26">
        <v>0.29245773470513559</v>
      </c>
      <c r="S55" s="26">
        <v>0.2217341079632506</v>
      </c>
      <c r="T55" s="26">
        <v>7.0723626741884968E-2</v>
      </c>
      <c r="U55" s="26">
        <v>7.4975832520691912E-2</v>
      </c>
      <c r="V55" s="26">
        <v>0.29466324880803768</v>
      </c>
      <c r="W55" s="26">
        <v>1.3764610339763524E-3</v>
      </c>
      <c r="X55" s="26">
        <v>2.4141008903585256E-4</v>
      </c>
      <c r="Y55" s="26">
        <v>4.712684935481036E-2</v>
      </c>
      <c r="Z55" s="26">
        <v>0.29059633586072753</v>
      </c>
      <c r="AB55" s="27">
        <v>66.795000000000002</v>
      </c>
      <c r="AC55" s="27">
        <v>209.417</v>
      </c>
      <c r="AD55" s="27">
        <v>1.528</v>
      </c>
      <c r="AE55" s="27">
        <v>395.67599999999999</v>
      </c>
      <c r="AF55" s="27">
        <v>274.45400000000001</v>
      </c>
      <c r="AH55" s="26">
        <v>7.0723626741884968E-2</v>
      </c>
      <c r="AI55" s="26">
        <v>0.2217341079632506</v>
      </c>
      <c r="AJ55" s="26">
        <v>1.6178711230122049E-3</v>
      </c>
      <c r="AK55" s="26">
        <v>0.41894815083048248</v>
      </c>
      <c r="AL55" s="26">
        <v>0.29059633586072753</v>
      </c>
    </row>
    <row r="56" spans="1:38">
      <c r="A56" s="50" t="s">
        <v>80</v>
      </c>
      <c r="B56" s="69">
        <v>1010834</v>
      </c>
      <c r="C56" s="58">
        <v>708247</v>
      </c>
      <c r="D56" s="58">
        <v>1856</v>
      </c>
      <c r="E56" s="58">
        <v>286542</v>
      </c>
      <c r="F56" s="58">
        <v>215392</v>
      </c>
      <c r="G56" s="58">
        <v>71150</v>
      </c>
      <c r="H56" s="58">
        <v>79327</v>
      </c>
      <c r="I56" s="58">
        <v>292000</v>
      </c>
      <c r="J56" s="58">
        <v>1300</v>
      </c>
      <c r="K56" s="24">
        <v>221</v>
      </c>
      <c r="L56" s="24">
        <v>46776</v>
      </c>
      <c r="M56" s="24">
        <v>302587</v>
      </c>
      <c r="O56" s="26">
        <v>1</v>
      </c>
      <c r="P56" s="26">
        <v>0.70065609190035161</v>
      </c>
      <c r="Q56" s="26">
        <v>1.8361076101516174E-3</v>
      </c>
      <c r="R56" s="26">
        <v>0.28347087652374175</v>
      </c>
      <c r="S56" s="26">
        <v>0.21308345386087132</v>
      </c>
      <c r="T56" s="26">
        <v>7.0387422662870458E-2</v>
      </c>
      <c r="U56" s="26">
        <v>7.8476782537983486E-2</v>
      </c>
      <c r="V56" s="26">
        <v>0.28887037832126738</v>
      </c>
      <c r="W56" s="26">
        <v>1.2860667528001631E-3</v>
      </c>
      <c r="X56" s="26">
        <v>2.1863134797602771E-4</v>
      </c>
      <c r="Y56" s="26">
        <v>4.6274660329984944E-2</v>
      </c>
      <c r="Z56" s="26">
        <v>0.29934390809964839</v>
      </c>
      <c r="AB56" s="27">
        <v>71.150000000000006</v>
      </c>
      <c r="AC56" s="27">
        <v>215.392</v>
      </c>
      <c r="AD56" s="27">
        <v>1.5209999999999999</v>
      </c>
      <c r="AE56" s="27">
        <v>419.959</v>
      </c>
      <c r="AF56" s="27">
        <v>302.58699999999999</v>
      </c>
      <c r="AH56" s="26">
        <v>7.0387422662870458E-2</v>
      </c>
      <c r="AI56" s="26">
        <v>0.21308345386087132</v>
      </c>
      <c r="AJ56" s="26">
        <v>1.5046981007761908E-3</v>
      </c>
      <c r="AK56" s="26">
        <v>0.41545792879938742</v>
      </c>
      <c r="AL56" s="26">
        <v>0.29934390809964839</v>
      </c>
    </row>
    <row r="57" spans="1:38">
      <c r="A57" s="50" t="s">
        <v>81</v>
      </c>
      <c r="B57" s="69">
        <v>1021860</v>
      </c>
      <c r="C57" s="58">
        <v>712689</v>
      </c>
      <c r="D57" s="58">
        <v>2111</v>
      </c>
      <c r="E57" s="58">
        <v>290235</v>
      </c>
      <c r="F57" s="58">
        <v>208536</v>
      </c>
      <c r="G57" s="58">
        <v>81699</v>
      </c>
      <c r="H57" s="58">
        <v>86847</v>
      </c>
      <c r="I57" s="58">
        <v>289023</v>
      </c>
      <c r="J57" s="58">
        <v>1300</v>
      </c>
      <c r="K57" s="24">
        <v>224</v>
      </c>
      <c r="L57" s="24">
        <v>46267</v>
      </c>
      <c r="M57" s="24">
        <v>309171</v>
      </c>
      <c r="O57" s="26">
        <v>1</v>
      </c>
      <c r="P57" s="26">
        <v>0.69744289824437788</v>
      </c>
      <c r="Q57" s="26">
        <v>2.0658407218209929E-3</v>
      </c>
      <c r="R57" s="26">
        <v>0.28402618754036757</v>
      </c>
      <c r="S57" s="26">
        <v>0.20407492220069284</v>
      </c>
      <c r="T57" s="26">
        <v>7.9951265339674712E-2</v>
      </c>
      <c r="U57" s="26">
        <v>8.4989137455228694E-2</v>
      </c>
      <c r="V57" s="26">
        <v>0.2828401150842581</v>
      </c>
      <c r="W57" s="26">
        <v>1.2721899281701995E-3</v>
      </c>
      <c r="X57" s="26">
        <v>2.1920811070009591E-4</v>
      </c>
      <c r="Y57" s="26">
        <v>4.5277239543577395E-2</v>
      </c>
      <c r="Z57" s="26">
        <v>0.30255710175562212</v>
      </c>
      <c r="AB57" s="27">
        <v>81.698999999999998</v>
      </c>
      <c r="AC57" s="27">
        <v>208.536</v>
      </c>
      <c r="AD57" s="27">
        <v>1.524</v>
      </c>
      <c r="AE57" s="27">
        <v>424.24799999999999</v>
      </c>
      <c r="AF57" s="27">
        <v>309.17099999999999</v>
      </c>
      <c r="AH57" s="26">
        <v>7.9951265339674712E-2</v>
      </c>
      <c r="AI57" s="26">
        <v>0.20407492220069284</v>
      </c>
      <c r="AJ57" s="26">
        <v>1.4913980388702953E-3</v>
      </c>
      <c r="AK57" s="26">
        <v>0.41517233280488514</v>
      </c>
      <c r="AL57" s="26">
        <v>0.30255710175562212</v>
      </c>
    </row>
    <row r="58" spans="1:38">
      <c r="A58" s="50" t="s">
        <v>82</v>
      </c>
      <c r="B58" s="69">
        <v>1018967</v>
      </c>
      <c r="C58" s="58">
        <v>717427</v>
      </c>
      <c r="D58" s="58">
        <v>2306</v>
      </c>
      <c r="E58" s="58">
        <v>297362</v>
      </c>
      <c r="F58" s="58">
        <v>203992</v>
      </c>
      <c r="G58" s="58">
        <v>93370</v>
      </c>
      <c r="H58" s="58">
        <v>84566</v>
      </c>
      <c r="I58" s="58">
        <v>290765</v>
      </c>
      <c r="J58" s="58">
        <v>1254</v>
      </c>
      <c r="K58" s="24">
        <v>214</v>
      </c>
      <c r="L58" s="24">
        <v>46542</v>
      </c>
      <c r="M58" s="24">
        <v>301540</v>
      </c>
      <c r="O58" s="26">
        <v>1</v>
      </c>
      <c r="P58" s="26">
        <v>0.70407285024932109</v>
      </c>
      <c r="Q58" s="26">
        <v>2.2630762330870381E-3</v>
      </c>
      <c r="R58" s="26">
        <v>0.29182691883054113</v>
      </c>
      <c r="S58" s="26">
        <v>0.20019490326968389</v>
      </c>
      <c r="T58" s="26">
        <v>9.1632015560857219E-2</v>
      </c>
      <c r="U58" s="26">
        <v>8.2991892769834555E-2</v>
      </c>
      <c r="V58" s="26">
        <v>0.28535271505357879</v>
      </c>
      <c r="W58" s="26">
        <v>1.2306581076717892E-3</v>
      </c>
      <c r="X58" s="26">
        <v>2.1001661486583963E-4</v>
      </c>
      <c r="Y58" s="26">
        <v>4.567566957516779E-2</v>
      </c>
      <c r="Z58" s="26">
        <v>0.29592714975067885</v>
      </c>
      <c r="AB58" s="27">
        <v>93.37</v>
      </c>
      <c r="AC58" s="27">
        <v>203.99199999999999</v>
      </c>
      <c r="AD58" s="27">
        <v>1.468</v>
      </c>
      <c r="AE58" s="27">
        <v>424.17899999999997</v>
      </c>
      <c r="AF58" s="27">
        <v>301.54000000000002</v>
      </c>
      <c r="AH58" s="26">
        <v>9.1632015560857219E-2</v>
      </c>
      <c r="AI58" s="26">
        <v>0.20019490326968389</v>
      </c>
      <c r="AJ58" s="26">
        <v>1.4406747225376288E-3</v>
      </c>
      <c r="AK58" s="26">
        <v>0.41628335363166813</v>
      </c>
      <c r="AL58" s="26">
        <v>0.29592714975067885</v>
      </c>
    </row>
    <row r="59" spans="1:38">
      <c r="A59" s="50" t="s">
        <v>83</v>
      </c>
      <c r="B59" s="69">
        <v>1088177</v>
      </c>
      <c r="C59" s="58">
        <v>764722</v>
      </c>
      <c r="D59" s="58">
        <v>2404</v>
      </c>
      <c r="E59" s="58">
        <v>322530</v>
      </c>
      <c r="F59" s="58">
        <v>207857</v>
      </c>
      <c r="G59" s="58">
        <v>114673</v>
      </c>
      <c r="H59" s="58">
        <v>90619</v>
      </c>
      <c r="I59" s="58">
        <v>301776</v>
      </c>
      <c r="J59" s="58">
        <v>1254</v>
      </c>
      <c r="K59" s="24">
        <v>239</v>
      </c>
      <c r="L59" s="24">
        <v>48296</v>
      </c>
      <c r="M59" s="24">
        <v>323455</v>
      </c>
      <c r="O59" s="26">
        <v>1</v>
      </c>
      <c r="P59" s="26">
        <v>0.70275515839794445</v>
      </c>
      <c r="Q59" s="26">
        <v>2.2091994225204173E-3</v>
      </c>
      <c r="R59" s="26">
        <v>0.29639479606718394</v>
      </c>
      <c r="S59" s="26">
        <v>0.19101396188303923</v>
      </c>
      <c r="T59" s="26">
        <v>0.10538083418414468</v>
      </c>
      <c r="U59" s="26">
        <v>8.32759744048992E-2</v>
      </c>
      <c r="V59" s="26">
        <v>0.2773225311691021</v>
      </c>
      <c r="W59" s="26">
        <v>1.152386054842181E-3</v>
      </c>
      <c r="X59" s="26">
        <v>2.196333868479117E-4</v>
      </c>
      <c r="Y59" s="26">
        <v>4.4382485569902694E-2</v>
      </c>
      <c r="Z59" s="26">
        <v>0.29724484160205555</v>
      </c>
      <c r="AB59" s="27">
        <v>114.673</v>
      </c>
      <c r="AC59" s="27">
        <v>207.857</v>
      </c>
      <c r="AD59" s="27">
        <v>1.4930000000000001</v>
      </c>
      <c r="AE59" s="27">
        <v>443.09500000000003</v>
      </c>
      <c r="AF59" s="27">
        <v>323.45499999999998</v>
      </c>
      <c r="AH59" s="26">
        <v>0.10538083418414468</v>
      </c>
      <c r="AI59" s="26">
        <v>0.19101396188303923</v>
      </c>
      <c r="AJ59" s="26">
        <v>1.3720194416900926E-3</v>
      </c>
      <c r="AK59" s="26">
        <v>0.40719019056642441</v>
      </c>
      <c r="AL59" s="26">
        <v>0.29724484160205555</v>
      </c>
    </row>
    <row r="60" spans="1:38">
      <c r="A60" s="50" t="s">
        <v>84</v>
      </c>
      <c r="B60" s="69">
        <v>1186177</v>
      </c>
      <c r="C60" s="58">
        <v>831501</v>
      </c>
      <c r="D60" s="58">
        <v>2391</v>
      </c>
      <c r="E60" s="58">
        <v>341798</v>
      </c>
      <c r="F60" s="58">
        <v>222364</v>
      </c>
      <c r="G60" s="58">
        <v>119434</v>
      </c>
      <c r="H60" s="58">
        <v>105837</v>
      </c>
      <c r="I60" s="58">
        <v>331636</v>
      </c>
      <c r="J60" s="58">
        <v>1254</v>
      </c>
      <c r="K60" s="24">
        <v>381</v>
      </c>
      <c r="L60" s="24">
        <v>53085</v>
      </c>
      <c r="M60" s="24">
        <v>354676</v>
      </c>
      <c r="O60" s="26">
        <v>1</v>
      </c>
      <c r="P60" s="26">
        <v>0.70099234768504193</v>
      </c>
      <c r="Q60" s="26">
        <v>2.0157194078118191E-3</v>
      </c>
      <c r="R60" s="26">
        <v>0.28815092519919033</v>
      </c>
      <c r="S60" s="26">
        <v>0.18746274797100265</v>
      </c>
      <c r="T60" s="26">
        <v>0.10068817722818769</v>
      </c>
      <c r="U60" s="26">
        <v>8.9225301114420535E-2</v>
      </c>
      <c r="V60" s="26">
        <v>0.27958390695486424</v>
      </c>
      <c r="W60" s="26">
        <v>1.0571778073592726E-3</v>
      </c>
      <c r="X60" s="26">
        <v>3.2119995582446801E-4</v>
      </c>
      <c r="Y60" s="26">
        <v>4.4753017467039066E-2</v>
      </c>
      <c r="Z60" s="26">
        <v>0.29900765231495807</v>
      </c>
      <c r="AB60" s="27">
        <v>119.434</v>
      </c>
      <c r="AC60" s="27">
        <v>222.364</v>
      </c>
      <c r="AD60" s="27">
        <v>1.635</v>
      </c>
      <c r="AE60" s="27">
        <v>492.94900000000001</v>
      </c>
      <c r="AF60" s="27">
        <v>354.67599999999999</v>
      </c>
      <c r="AH60" s="26">
        <v>0.10068817722818769</v>
      </c>
      <c r="AI60" s="26">
        <v>0.18746274797100265</v>
      </c>
      <c r="AJ60" s="26">
        <v>1.3783777631837407E-3</v>
      </c>
      <c r="AK60" s="26">
        <v>0.41557794494413569</v>
      </c>
      <c r="AL60" s="26">
        <v>0.29900765231495807</v>
      </c>
    </row>
    <row r="61" spans="1:38">
      <c r="A61" s="50" t="s">
        <v>85</v>
      </c>
      <c r="B61" s="69">
        <v>1280408</v>
      </c>
      <c r="C61" s="58">
        <v>891761</v>
      </c>
      <c r="D61" s="58">
        <v>2319</v>
      </c>
      <c r="E61" s="58">
        <v>395457</v>
      </c>
      <c r="F61" s="58">
        <v>283234</v>
      </c>
      <c r="G61" s="58">
        <v>112223</v>
      </c>
      <c r="H61" s="58">
        <v>84472</v>
      </c>
      <c r="I61" s="58">
        <v>357796</v>
      </c>
      <c r="J61" s="58">
        <v>1254</v>
      </c>
      <c r="K61" s="24">
        <v>434</v>
      </c>
      <c r="L61" s="24">
        <v>57275</v>
      </c>
      <c r="M61" s="24">
        <v>388647</v>
      </c>
      <c r="O61" s="26">
        <v>1</v>
      </c>
      <c r="P61" s="26">
        <v>0.69646628262241406</v>
      </c>
      <c r="Q61" s="26">
        <v>1.8111414486632386E-3</v>
      </c>
      <c r="R61" s="26">
        <v>0.30885233456835631</v>
      </c>
      <c r="S61" s="26">
        <v>0.22120605307058375</v>
      </c>
      <c r="T61" s="26">
        <v>8.764628149777258E-2</v>
      </c>
      <c r="U61" s="26">
        <v>6.5972721195119058E-2</v>
      </c>
      <c r="V61" s="26">
        <v>0.27943905380160072</v>
      </c>
      <c r="W61" s="26">
        <v>9.7937532411543826E-4</v>
      </c>
      <c r="X61" s="26">
        <v>3.3895445826642755E-4</v>
      </c>
      <c r="Y61" s="26">
        <v>4.4731835477441563E-2</v>
      </c>
      <c r="Z61" s="26">
        <v>0.30353371737758589</v>
      </c>
      <c r="AB61" s="27">
        <v>112.223</v>
      </c>
      <c r="AC61" s="27">
        <v>283.23399999999998</v>
      </c>
      <c r="AD61" s="27">
        <v>1.6879999999999999</v>
      </c>
      <c r="AE61" s="27">
        <v>501.86200000000002</v>
      </c>
      <c r="AF61" s="27">
        <v>388.64699999999999</v>
      </c>
      <c r="AH61" s="26">
        <v>8.764628149777258E-2</v>
      </c>
      <c r="AI61" s="26">
        <v>0.22120605307058375</v>
      </c>
      <c r="AJ61" s="26">
        <v>1.3183297823818659E-3</v>
      </c>
      <c r="AK61" s="26">
        <v>0.39195475192282458</v>
      </c>
      <c r="AL61" s="26">
        <v>0.30353371737758589</v>
      </c>
    </row>
    <row r="62" spans="1:38">
      <c r="A62" s="62" t="s">
        <v>86</v>
      </c>
      <c r="B62" s="69">
        <v>1275402</v>
      </c>
      <c r="C62" s="58">
        <v>895060</v>
      </c>
      <c r="D62" s="58">
        <v>2567</v>
      </c>
      <c r="E62" s="58">
        <v>434801</v>
      </c>
      <c r="F62" s="58">
        <v>328582</v>
      </c>
      <c r="G62" s="58">
        <v>106219</v>
      </c>
      <c r="H62" s="58">
        <v>63566</v>
      </c>
      <c r="I62" s="58">
        <v>347041</v>
      </c>
      <c r="J62" s="58">
        <v>1254</v>
      </c>
      <c r="K62" s="24">
        <v>988</v>
      </c>
      <c r="L62" s="24">
        <v>55440</v>
      </c>
      <c r="M62" s="24">
        <v>380342</v>
      </c>
      <c r="O62" s="26">
        <v>1</v>
      </c>
      <c r="P62" s="26">
        <v>0.70178657395864208</v>
      </c>
      <c r="Q62" s="26">
        <v>2.0126987412596186E-3</v>
      </c>
      <c r="R62" s="26">
        <v>0.34091290432349958</v>
      </c>
      <c r="S62" s="26">
        <v>0.25763014328031475</v>
      </c>
      <c r="T62" s="26">
        <v>8.3282761043184814E-2</v>
      </c>
      <c r="U62" s="26">
        <v>4.9839972024506782E-2</v>
      </c>
      <c r="V62" s="26">
        <v>0.27210322706095802</v>
      </c>
      <c r="W62" s="26">
        <v>9.8321940846885923E-4</v>
      </c>
      <c r="X62" s="26">
        <v>7.7465771576334366E-4</v>
      </c>
      <c r="Y62" s="26">
        <v>4.3468647532307461E-2</v>
      </c>
      <c r="Z62" s="26">
        <v>0.29821342604135792</v>
      </c>
      <c r="AB62" s="27">
        <v>106.21899999999999</v>
      </c>
      <c r="AC62" s="27">
        <v>328.58199999999999</v>
      </c>
      <c r="AD62" s="27">
        <v>2.242</v>
      </c>
      <c r="AE62" s="27">
        <v>468.61399999999998</v>
      </c>
      <c r="AF62" s="27">
        <v>380.34199999999998</v>
      </c>
      <c r="AH62" s="26">
        <v>8.3282761043184814E-2</v>
      </c>
      <c r="AI62" s="26">
        <v>0.25763014328031475</v>
      </c>
      <c r="AJ62" s="26">
        <v>1.7578771242322028E-3</v>
      </c>
      <c r="AK62" s="26">
        <v>0.36742454535903185</v>
      </c>
      <c r="AL62" s="26">
        <v>0.29821342604135792</v>
      </c>
    </row>
    <row r="63" spans="1:38">
      <c r="A63" s="31" t="s">
        <v>136</v>
      </c>
      <c r="B63" s="69">
        <v>1322840</v>
      </c>
      <c r="C63" s="58">
        <v>937704</v>
      </c>
      <c r="D63" s="58">
        <v>2799</v>
      </c>
      <c r="E63" s="58">
        <v>468430</v>
      </c>
      <c r="F63" s="58">
        <v>360809</v>
      </c>
      <c r="G63" s="58">
        <v>107621</v>
      </c>
      <c r="H63" s="58">
        <v>57370</v>
      </c>
      <c r="I63" s="58">
        <v>362290</v>
      </c>
      <c r="J63" s="58">
        <v>496</v>
      </c>
      <c r="K63" s="24">
        <v>462</v>
      </c>
      <c r="L63" s="24">
        <v>57841</v>
      </c>
      <c r="M63" s="24">
        <v>385136</v>
      </c>
      <c r="O63" s="26">
        <v>1</v>
      </c>
      <c r="P63" s="26">
        <v>0.7088567022466814</v>
      </c>
      <c r="Q63" s="26">
        <v>2.1159021499198693E-3</v>
      </c>
      <c r="R63" s="26">
        <v>0.35410934050981224</v>
      </c>
      <c r="S63" s="26">
        <v>0.27275331861751989</v>
      </c>
      <c r="T63" s="26">
        <v>8.1356021892292338E-2</v>
      </c>
      <c r="U63" s="26">
        <v>4.3368812554806326E-2</v>
      </c>
      <c r="V63" s="26">
        <v>0.27387287956215417</v>
      </c>
      <c r="W63" s="26">
        <v>3.7495086329412475E-4</v>
      </c>
      <c r="X63" s="26">
        <v>3.4924858637476946E-4</v>
      </c>
      <c r="Y63" s="26">
        <v>4.3724864685071516E-2</v>
      </c>
      <c r="Z63" s="26">
        <v>0.2911432977533186</v>
      </c>
      <c r="AB63" s="27">
        <v>107.621</v>
      </c>
      <c r="AC63" s="27">
        <v>360.80900000000003</v>
      </c>
      <c r="AD63" s="27">
        <v>0.95799999999999996</v>
      </c>
      <c r="AE63" s="27">
        <v>480.3</v>
      </c>
      <c r="AF63" s="27">
        <v>385.13600000000002</v>
      </c>
      <c r="AH63" s="26">
        <v>8.1356021892292338E-2</v>
      </c>
      <c r="AI63" s="26">
        <v>0.27275331861751989</v>
      </c>
      <c r="AJ63" s="26">
        <v>7.2419944966889416E-4</v>
      </c>
      <c r="AK63" s="26">
        <v>0.3630824589519519</v>
      </c>
      <c r="AL63" s="26">
        <v>0.2911432977533186</v>
      </c>
    </row>
    <row r="64" spans="1:38">
      <c r="A64" s="62" t="s">
        <v>237</v>
      </c>
      <c r="B64" s="69">
        <v>1357044</v>
      </c>
      <c r="C64" s="58">
        <v>958731</v>
      </c>
      <c r="D64" s="58">
        <v>2542</v>
      </c>
      <c r="E64" s="58">
        <v>493454</v>
      </c>
      <c r="F64" s="58">
        <v>396016</v>
      </c>
      <c r="G64" s="58">
        <v>97438</v>
      </c>
      <c r="H64" s="58">
        <v>55865</v>
      </c>
      <c r="I64" s="58">
        <v>361082</v>
      </c>
      <c r="J64" s="58">
        <v>496</v>
      </c>
      <c r="K64" s="24">
        <v>503</v>
      </c>
      <c r="L64" s="24">
        <v>57592</v>
      </c>
      <c r="M64" s="24">
        <v>398313</v>
      </c>
      <c r="O64" s="26">
        <v>1</v>
      </c>
      <c r="P64" s="26">
        <v>0.70648483026342546</v>
      </c>
      <c r="Q64" s="26">
        <v>1.8731890786149897E-3</v>
      </c>
      <c r="R64" s="26">
        <v>0.3636241713606928</v>
      </c>
      <c r="S64" s="26">
        <v>0.29182252012462384</v>
      </c>
      <c r="T64" s="26">
        <v>7.1801651236068992E-2</v>
      </c>
      <c r="U64" s="26">
        <v>4.1166682878373877E-2</v>
      </c>
      <c r="V64" s="26">
        <v>0.26607980286564031</v>
      </c>
      <c r="W64" s="26">
        <v>3.6550030802243698E-4</v>
      </c>
      <c r="X64" s="26">
        <v>3.7065857849856009E-4</v>
      </c>
      <c r="Y64" s="26">
        <v>4.2439301894411675E-2</v>
      </c>
      <c r="Z64" s="26">
        <v>0.29351516973657449</v>
      </c>
      <c r="AB64" s="27">
        <v>97.438000000000002</v>
      </c>
      <c r="AC64" s="27">
        <v>396.01600000000002</v>
      </c>
      <c r="AD64" s="27">
        <v>0.999</v>
      </c>
      <c r="AE64" s="27">
        <v>477.08100000000002</v>
      </c>
      <c r="AF64" s="27">
        <v>398.31299999999999</v>
      </c>
      <c r="AG64" s="27"/>
      <c r="AH64" s="26">
        <v>7.1801651236068992E-2</v>
      </c>
      <c r="AI64" s="26">
        <v>0.29182252012462384</v>
      </c>
      <c r="AJ64" s="26">
        <v>7.3615888652099701E-4</v>
      </c>
      <c r="AK64" s="26">
        <v>0.35155897671704089</v>
      </c>
      <c r="AL64" s="26">
        <v>0.29351516973657449</v>
      </c>
    </row>
    <row r="65" spans="1:40">
      <c r="A65" s="31" t="s">
        <v>238</v>
      </c>
      <c r="B65" s="69">
        <v>1392454</v>
      </c>
      <c r="C65" s="58">
        <v>975488</v>
      </c>
      <c r="D65" s="58">
        <v>2465</v>
      </c>
      <c r="E65" s="58">
        <v>493180</v>
      </c>
      <c r="F65" s="58">
        <v>398853</v>
      </c>
      <c r="G65" s="58">
        <v>94327</v>
      </c>
      <c r="H65" s="58">
        <v>58467</v>
      </c>
      <c r="I65" s="58">
        <v>371486</v>
      </c>
      <c r="J65" s="58">
        <v>496</v>
      </c>
      <c r="K65" s="24">
        <v>385</v>
      </c>
      <c r="L65" s="24">
        <v>59294</v>
      </c>
      <c r="M65" s="24">
        <v>416966</v>
      </c>
      <c r="O65" s="26">
        <v>1</v>
      </c>
      <c r="P65" s="26">
        <v>0.70055312419656235</v>
      </c>
      <c r="Q65" s="26">
        <v>1.7702559653676171E-3</v>
      </c>
      <c r="R65" s="26">
        <v>0.35418046125760705</v>
      </c>
      <c r="S65" s="26">
        <v>0.28643890570173236</v>
      </c>
      <c r="T65" s="26">
        <v>6.774155555587473E-2</v>
      </c>
      <c r="U65" s="26">
        <v>4.1988460660100799E-2</v>
      </c>
      <c r="V65" s="26">
        <v>0.26678511462497145</v>
      </c>
      <c r="W65" s="26">
        <v>3.5620566280825073E-4</v>
      </c>
      <c r="X65" s="26">
        <v>2.7649028262333983E-4</v>
      </c>
      <c r="Y65" s="26">
        <v>4.25823761503073E-2</v>
      </c>
      <c r="Z65" s="26">
        <v>0.29944687580343765</v>
      </c>
      <c r="AA65" s="26"/>
      <c r="AB65" s="27">
        <v>94.326999999999998</v>
      </c>
      <c r="AC65" s="27">
        <v>398.85300000000001</v>
      </c>
      <c r="AD65" s="27">
        <v>0.88100000000000001</v>
      </c>
      <c r="AE65" s="27">
        <v>491.71199999999999</v>
      </c>
      <c r="AF65" s="27">
        <v>416.96600000000001</v>
      </c>
      <c r="AG65" s="27"/>
      <c r="AH65" s="26">
        <v>6.774155555587473E-2</v>
      </c>
      <c r="AI65" s="26">
        <v>0.28643890570173236</v>
      </c>
      <c r="AJ65" s="26">
        <v>6.3269594543159061E-4</v>
      </c>
      <c r="AK65" s="26">
        <v>0.35312620740074718</v>
      </c>
      <c r="AL65" s="26">
        <v>0.29944687580343765</v>
      </c>
      <c r="AM65" s="26"/>
      <c r="AN65" s="26"/>
    </row>
    <row r="66" spans="1:40">
      <c r="A66" s="31" t="s">
        <v>250</v>
      </c>
      <c r="B66" s="69">
        <v>1428597</v>
      </c>
      <c r="C66" s="58">
        <v>996411</v>
      </c>
      <c r="D66" s="58">
        <v>2698</v>
      </c>
      <c r="E66" s="58">
        <v>504519</v>
      </c>
      <c r="F66" s="58">
        <v>405121</v>
      </c>
      <c r="G66" s="58">
        <v>99398</v>
      </c>
      <c r="H66" s="58">
        <v>63375</v>
      </c>
      <c r="I66" s="58">
        <v>376439</v>
      </c>
      <c r="J66" s="58">
        <v>496</v>
      </c>
      <c r="K66" s="24">
        <v>254</v>
      </c>
      <c r="L66" s="24">
        <v>60063</v>
      </c>
      <c r="M66" s="24">
        <v>432186</v>
      </c>
      <c r="O66" s="26">
        <v>1</v>
      </c>
      <c r="P66" s="26">
        <v>0.69747521519364808</v>
      </c>
      <c r="Q66" s="26">
        <v>1.8885661946651156E-3</v>
      </c>
      <c r="R66" s="26">
        <v>0.35315697849008504</v>
      </c>
      <c r="S66" s="26">
        <v>0.28357962392473174</v>
      </c>
      <c r="T66" s="26">
        <v>6.9577354565353286E-2</v>
      </c>
      <c r="U66" s="26">
        <v>4.4361705925463936E-2</v>
      </c>
      <c r="V66" s="26">
        <v>0.26350258330375886</v>
      </c>
      <c r="W66" s="26">
        <v>3.4719378523124437E-4</v>
      </c>
      <c r="X66" s="26">
        <v>1.7779681743696789E-4</v>
      </c>
      <c r="Y66" s="26">
        <v>4.2043347424081112E-2</v>
      </c>
      <c r="Z66" s="26">
        <v>0.30252478480635198</v>
      </c>
      <c r="AA66" s="26"/>
      <c r="AB66" s="27">
        <v>99.397999999999996</v>
      </c>
      <c r="AC66" s="27">
        <v>405.12099999999998</v>
      </c>
      <c r="AD66" s="27">
        <v>0.75</v>
      </c>
      <c r="AE66" s="27">
        <v>502.57499999999999</v>
      </c>
      <c r="AF66" s="27">
        <v>432.18599999999998</v>
      </c>
      <c r="AG66" s="27"/>
      <c r="AH66" s="26">
        <v>6.9577354565353286E-2</v>
      </c>
      <c r="AI66" s="26">
        <v>0.28357962392473174</v>
      </c>
      <c r="AJ66" s="26">
        <v>5.2499060266821224E-4</v>
      </c>
      <c r="AK66" s="26">
        <v>0.35179620284796903</v>
      </c>
      <c r="AL66" s="26">
        <v>0.30252478480635198</v>
      </c>
      <c r="AM66" s="26"/>
      <c r="AN66" s="26"/>
    </row>
    <row r="67" spans="1:40">
      <c r="A67" s="31" t="s">
        <v>251</v>
      </c>
      <c r="B67" s="69">
        <v>1395010</v>
      </c>
      <c r="C67" s="58">
        <v>980743</v>
      </c>
      <c r="D67" s="58">
        <v>2621</v>
      </c>
      <c r="E67" s="58">
        <v>491479</v>
      </c>
      <c r="F67" s="58">
        <v>388433</v>
      </c>
      <c r="G67" s="58">
        <v>103046</v>
      </c>
      <c r="H67" s="58">
        <v>66098</v>
      </c>
      <c r="I67" s="58">
        <v>367114</v>
      </c>
      <c r="J67" s="58">
        <v>496</v>
      </c>
      <c r="K67" s="24">
        <v>1425</v>
      </c>
      <c r="L67" s="24">
        <v>58620</v>
      </c>
      <c r="M67" s="24">
        <v>414267</v>
      </c>
      <c r="O67" s="26">
        <v>1</v>
      </c>
      <c r="P67" s="26">
        <v>0.70303653737249194</v>
      </c>
      <c r="Q67" s="26">
        <v>1.8788395782109088E-3</v>
      </c>
      <c r="R67" s="26">
        <v>0.35231216980523439</v>
      </c>
      <c r="S67" s="26">
        <v>0.27844459896344831</v>
      </c>
      <c r="T67" s="26">
        <v>7.3867570841786079E-2</v>
      </c>
      <c r="U67" s="26">
        <v>4.7381739199002161E-2</v>
      </c>
      <c r="V67" s="26">
        <v>0.26316227123819902</v>
      </c>
      <c r="W67" s="26">
        <v>3.5555300678848182E-4</v>
      </c>
      <c r="X67" s="26">
        <v>1.0214980537773923E-3</v>
      </c>
      <c r="Y67" s="26">
        <v>4.2021204149074197E-2</v>
      </c>
      <c r="Z67" s="26">
        <v>0.29696346262750806</v>
      </c>
      <c r="AA67" s="26"/>
      <c r="AB67" s="27">
        <v>103.04600000000001</v>
      </c>
      <c r="AC67" s="27">
        <v>388.43299999999999</v>
      </c>
      <c r="AD67" s="27">
        <v>1.921</v>
      </c>
      <c r="AE67" s="27">
        <v>494.45299999999997</v>
      </c>
      <c r="AF67" s="27">
        <v>414.267</v>
      </c>
      <c r="AG67" s="27"/>
      <c r="AH67" s="26">
        <v>7.3867570841786079E-2</v>
      </c>
      <c r="AI67" s="26">
        <v>0.27844459896344831</v>
      </c>
      <c r="AJ67" s="26">
        <v>1.3770510605658742E-3</v>
      </c>
      <c r="AK67" s="26">
        <v>0.35444405416448627</v>
      </c>
      <c r="AL67" s="26">
        <v>0.29696346262750806</v>
      </c>
      <c r="AM67" s="26"/>
      <c r="AN67" s="26"/>
    </row>
    <row r="68" spans="1:40">
      <c r="A68" s="31" t="s">
        <v>252</v>
      </c>
      <c r="B68" s="69">
        <v>1407113</v>
      </c>
      <c r="C68" s="58">
        <v>1013176</v>
      </c>
      <c r="D68" s="58">
        <v>2601</v>
      </c>
      <c r="E68" s="58">
        <v>495855</v>
      </c>
      <c r="F68" s="58">
        <v>383066</v>
      </c>
      <c r="G68" s="58">
        <v>112789</v>
      </c>
      <c r="H68" s="58">
        <v>83173</v>
      </c>
      <c r="I68" s="58">
        <v>377078</v>
      </c>
      <c r="J68" s="58">
        <v>496</v>
      </c>
      <c r="K68" s="24">
        <v>1710</v>
      </c>
      <c r="L68" s="24">
        <v>60170</v>
      </c>
      <c r="M68" s="24">
        <v>393937</v>
      </c>
      <c r="O68" s="26">
        <v>1</v>
      </c>
      <c r="P68" s="26">
        <v>0.7200388312807855</v>
      </c>
      <c r="Q68" s="26">
        <v>1.8484656171892377E-3</v>
      </c>
      <c r="R68" s="26">
        <v>0.35239174110394827</v>
      </c>
      <c r="S68" s="26">
        <v>0.2722354210358372</v>
      </c>
      <c r="T68" s="26">
        <v>8.0156320068111089E-2</v>
      </c>
      <c r="U68" s="26">
        <v>5.9108969926366967E-2</v>
      </c>
      <c r="V68" s="26">
        <v>0.26797989926892862</v>
      </c>
      <c r="W68" s="26">
        <v>3.5249478897572548E-4</v>
      </c>
      <c r="X68" s="26">
        <v>1.2152542119929245E-3</v>
      </c>
      <c r="Y68" s="26">
        <v>4.2761313412639924E-2</v>
      </c>
      <c r="Z68" s="26">
        <v>0.27996116871921445</v>
      </c>
      <c r="AA68" s="26"/>
      <c r="AB68" s="27">
        <v>112.789</v>
      </c>
      <c r="AC68" s="27">
        <v>383.06599999999997</v>
      </c>
      <c r="AD68" s="27">
        <v>2.206</v>
      </c>
      <c r="AE68" s="27">
        <v>523.02200000000005</v>
      </c>
      <c r="AF68" s="27">
        <v>393.93700000000001</v>
      </c>
      <c r="AG68" s="27"/>
      <c r="AH68" s="26">
        <v>8.0156320068111089E-2</v>
      </c>
      <c r="AI68" s="26">
        <v>0.2722354210358372</v>
      </c>
      <c r="AJ68" s="26">
        <v>1.5677490009686501E-3</v>
      </c>
      <c r="AK68" s="26">
        <v>0.37169864822512477</v>
      </c>
      <c r="AL68" s="26">
        <v>0.27996116871921445</v>
      </c>
      <c r="AM68" s="26"/>
      <c r="AN68" s="26"/>
    </row>
    <row r="69" spans="1:40">
      <c r="A69" s="31" t="s">
        <v>253</v>
      </c>
      <c r="B69" s="69">
        <v>1422557</v>
      </c>
      <c r="C69" s="58">
        <v>1009453</v>
      </c>
      <c r="D69" s="58">
        <v>2242</v>
      </c>
      <c r="E69" s="58">
        <v>500675</v>
      </c>
      <c r="F69" s="58">
        <v>376868</v>
      </c>
      <c r="G69" s="58">
        <v>123807</v>
      </c>
      <c r="H69" s="58">
        <v>75390</v>
      </c>
      <c r="I69" s="58">
        <v>385052</v>
      </c>
      <c r="J69" s="58">
        <v>496</v>
      </c>
      <c r="K69" s="24">
        <v>1659</v>
      </c>
      <c r="L69" s="24">
        <v>61423</v>
      </c>
      <c r="M69" s="24">
        <v>413104</v>
      </c>
      <c r="O69" s="26">
        <v>1</v>
      </c>
      <c r="P69" s="26">
        <v>0.70960460635320766</v>
      </c>
      <c r="Q69" s="26">
        <v>1.5760352660736969E-3</v>
      </c>
      <c r="R69" s="26">
        <v>0.35195426264114549</v>
      </c>
      <c r="S69" s="26">
        <v>0.26492295212072348</v>
      </c>
      <c r="T69" s="26">
        <v>8.7031310520422026E-2</v>
      </c>
      <c r="U69" s="26">
        <v>5.299611896043533E-2</v>
      </c>
      <c r="V69" s="26">
        <v>0.27067597291356338</v>
      </c>
      <c r="W69" s="26">
        <v>3.4866792683878399E-4</v>
      </c>
      <c r="X69" s="26">
        <v>1.1662098601321422E-3</v>
      </c>
      <c r="Y69" s="26">
        <v>4.317788320608594E-2</v>
      </c>
      <c r="Z69" s="26">
        <v>0.29039539364679234</v>
      </c>
      <c r="AA69" s="26"/>
      <c r="AB69" s="27">
        <v>123.807</v>
      </c>
      <c r="AC69" s="27">
        <v>376.86799999999999</v>
      </c>
      <c r="AD69" s="27">
        <v>2.1549999999999998</v>
      </c>
      <c r="AE69" s="27">
        <v>524.10699999999997</v>
      </c>
      <c r="AF69" s="27">
        <v>413.10399999999998</v>
      </c>
      <c r="AG69" s="27"/>
      <c r="AH69" s="26">
        <v>8.7031310520422026E-2</v>
      </c>
      <c r="AI69" s="26">
        <v>0.26492295212072348</v>
      </c>
      <c r="AJ69" s="26">
        <v>1.5148777869709263E-3</v>
      </c>
      <c r="AK69" s="26">
        <v>0.36842601034615835</v>
      </c>
      <c r="AL69" s="26">
        <v>0.29039539364679234</v>
      </c>
      <c r="AM69" s="26"/>
      <c r="AN69" s="26"/>
    </row>
    <row r="70" spans="1:40">
      <c r="A70" s="31" t="s">
        <v>254</v>
      </c>
      <c r="B70" s="69">
        <v>1442740</v>
      </c>
      <c r="C70" s="58">
        <v>1015994</v>
      </c>
      <c r="D70" s="58">
        <v>2654</v>
      </c>
      <c r="E70" s="58">
        <v>510987</v>
      </c>
      <c r="F70" s="58">
        <v>380470</v>
      </c>
      <c r="G70" s="58">
        <v>130517</v>
      </c>
      <c r="H70" s="58">
        <v>388546</v>
      </c>
      <c r="I70" s="58">
        <v>388546</v>
      </c>
      <c r="J70" s="58">
        <v>496</v>
      </c>
      <c r="K70" s="24">
        <v>1308</v>
      </c>
      <c r="L70" s="24">
        <v>61967</v>
      </c>
      <c r="M70" s="24">
        <v>426746</v>
      </c>
      <c r="O70" s="26">
        <v>1</v>
      </c>
      <c r="P70" s="26">
        <v>0.70421143102707351</v>
      </c>
      <c r="Q70" s="26">
        <v>1.839555290627556E-3</v>
      </c>
      <c r="R70" s="26">
        <v>0.35417816099920985</v>
      </c>
      <c r="S70" s="26">
        <v>0.26371348961004754</v>
      </c>
      <c r="T70" s="26">
        <v>9.0464671389162282E-2</v>
      </c>
      <c r="U70" s="26">
        <v>0.26931117179810637</v>
      </c>
      <c r="V70" s="26">
        <v>0.26931117179810637</v>
      </c>
      <c r="W70" s="26">
        <v>3.4379028792436611E-4</v>
      </c>
      <c r="X70" s="26">
        <v>9.0660825928441712E-4</v>
      </c>
      <c r="Y70" s="26">
        <v>4.2950912846389508E-2</v>
      </c>
      <c r="Z70" s="26">
        <v>0.29578856897292649</v>
      </c>
      <c r="AA70" s="26"/>
      <c r="AB70" s="27">
        <v>130.517</v>
      </c>
      <c r="AC70" s="27">
        <v>380.47</v>
      </c>
      <c r="AD70" s="27">
        <v>1.804</v>
      </c>
      <c r="AE70" s="27">
        <v>841.71299999999997</v>
      </c>
      <c r="AF70" s="27">
        <v>426.74599999999998</v>
      </c>
      <c r="AG70" s="27"/>
      <c r="AH70" s="26">
        <v>9.0464671389162282E-2</v>
      </c>
      <c r="AI70" s="26">
        <v>0.26371348961004754</v>
      </c>
      <c r="AJ70" s="26">
        <v>1.2503985472087833E-3</v>
      </c>
      <c r="AK70" s="26">
        <v>0.5834128117332299</v>
      </c>
      <c r="AL70" s="26">
        <v>0.29578856897292649</v>
      </c>
      <c r="AM70" s="26"/>
      <c r="AN70" s="26"/>
    </row>
    <row r="71" spans="1:40">
      <c r="A71" s="31" t="s">
        <v>255</v>
      </c>
      <c r="B71" s="69">
        <v>1483120</v>
      </c>
      <c r="C71" s="58">
        <v>1051234</v>
      </c>
      <c r="D71" s="58">
        <v>2657</v>
      </c>
      <c r="E71" s="58">
        <v>516236</v>
      </c>
      <c r="F71" s="58">
        <v>381766</v>
      </c>
      <c r="G71" s="58">
        <v>134470</v>
      </c>
      <c r="H71" s="58">
        <v>385879</v>
      </c>
      <c r="I71" s="58">
        <v>385879</v>
      </c>
      <c r="J71" s="24">
        <v>496</v>
      </c>
      <c r="K71" s="24">
        <v>1242</v>
      </c>
      <c r="L71" s="24">
        <v>61502</v>
      </c>
      <c r="M71" s="24">
        <v>431886</v>
      </c>
      <c r="O71" s="26">
        <v>1</v>
      </c>
      <c r="P71" s="26">
        <v>0.70879901828577596</v>
      </c>
      <c r="Q71" s="26">
        <v>1.7914936080694751E-3</v>
      </c>
      <c r="R71" s="26">
        <v>0.34807432979125086</v>
      </c>
      <c r="S71" s="26">
        <v>0.25740735746264631</v>
      </c>
      <c r="T71" s="26">
        <v>9.0666972328604559E-2</v>
      </c>
      <c r="U71" s="26">
        <v>0.26018056529478395</v>
      </c>
      <c r="V71" s="26">
        <v>0.26018056529478395</v>
      </c>
      <c r="W71" s="26">
        <v>3.3443012028696261E-4</v>
      </c>
      <c r="X71" s="26">
        <v>8.3742380926695077E-4</v>
      </c>
      <c r="Y71" s="26">
        <v>4.1467986407033822E-2</v>
      </c>
      <c r="Z71" s="26">
        <v>0.29120098171422409</v>
      </c>
      <c r="AA71" s="26"/>
      <c r="AB71" s="27">
        <v>134.47</v>
      </c>
      <c r="AC71" s="27">
        <v>381.76600000000002</v>
      </c>
      <c r="AD71" s="27">
        <v>1.738</v>
      </c>
      <c r="AE71" s="27">
        <v>835.91700000000003</v>
      </c>
      <c r="AF71" s="27">
        <v>431.88600000000002</v>
      </c>
      <c r="AG71" s="27"/>
      <c r="AH71" s="26">
        <v>9.0666972328604559E-2</v>
      </c>
      <c r="AI71" s="26">
        <v>0.25740735746264631</v>
      </c>
      <c r="AJ71" s="26">
        <v>1.1718539295539135E-3</v>
      </c>
      <c r="AK71" s="26">
        <v>0.56362061060467117</v>
      </c>
      <c r="AL71" s="26">
        <v>0.29120098171422409</v>
      </c>
      <c r="AM71" s="26"/>
      <c r="AN71" s="26"/>
    </row>
    <row r="72" spans="1:40">
      <c r="A72" s="31" t="s">
        <v>259</v>
      </c>
      <c r="B72" s="69">
        <v>1531541</v>
      </c>
      <c r="C72" s="58">
        <v>1094887</v>
      </c>
      <c r="D72" s="58">
        <v>2571</v>
      </c>
      <c r="E72" s="58">
        <v>519003</v>
      </c>
      <c r="F72" s="58">
        <v>384282</v>
      </c>
      <c r="G72" s="58">
        <v>134721</v>
      </c>
      <c r="H72" s="58">
        <v>403027</v>
      </c>
      <c r="I72" s="58">
        <v>403027</v>
      </c>
      <c r="J72" s="58">
        <v>496</v>
      </c>
      <c r="K72" s="24">
        <v>1368</v>
      </c>
      <c r="L72" s="24">
        <v>64250</v>
      </c>
      <c r="M72" s="24">
        <v>436654</v>
      </c>
      <c r="O72" s="26">
        <v>1</v>
      </c>
      <c r="P72" s="26">
        <v>0.7148923861653067</v>
      </c>
      <c r="Q72" s="26">
        <v>1.6787013863814289E-3</v>
      </c>
      <c r="R72" s="26">
        <v>0.33887633435866227</v>
      </c>
      <c r="S72" s="26">
        <v>0.25091198994999153</v>
      </c>
      <c r="T72" s="26">
        <v>8.796434440867075E-2</v>
      </c>
      <c r="U72" s="26">
        <v>0.26315129663521902</v>
      </c>
      <c r="V72" s="26">
        <v>0.26315129663521902</v>
      </c>
      <c r="W72" s="26">
        <v>3.2385682133223987E-4</v>
      </c>
      <c r="X72" s="26">
        <v>8.932180072227906E-4</v>
      </c>
      <c r="Y72" s="26">
        <v>4.1951211231041154E-2</v>
      </c>
      <c r="Z72" s="26">
        <v>0.2851076138346933</v>
      </c>
      <c r="AA72" s="26"/>
      <c r="AB72" s="27">
        <v>134.721</v>
      </c>
      <c r="AC72" s="27">
        <v>384.28199999999998</v>
      </c>
      <c r="AD72" s="27">
        <v>1.8640000000000001</v>
      </c>
      <c r="AE72" s="27">
        <v>872.875</v>
      </c>
      <c r="AF72" s="27">
        <v>436.654</v>
      </c>
      <c r="AG72" s="27"/>
      <c r="AH72" s="26">
        <v>8.796434440867075E-2</v>
      </c>
      <c r="AI72" s="26">
        <v>0.25091198994999153</v>
      </c>
      <c r="AJ72" s="26">
        <v>1.2170748285550304E-3</v>
      </c>
      <c r="AK72" s="26">
        <v>0.5699325058878606</v>
      </c>
      <c r="AL72" s="26">
        <v>0.2851076138346933</v>
      </c>
      <c r="AM72" s="26"/>
      <c r="AN72" s="26"/>
    </row>
    <row r="73" spans="1:40">
      <c r="A73" s="31" t="s">
        <v>261</v>
      </c>
      <c r="B73" s="69">
        <v>1663070</v>
      </c>
      <c r="C73" s="58">
        <v>1243492</v>
      </c>
      <c r="D73" s="58">
        <v>2775</v>
      </c>
      <c r="E73" s="58">
        <v>562993</v>
      </c>
      <c r="F73" s="58">
        <v>413089</v>
      </c>
      <c r="G73" s="58">
        <v>149904</v>
      </c>
      <c r="H73" s="58">
        <v>439485</v>
      </c>
      <c r="I73" s="58">
        <v>439485</v>
      </c>
      <c r="J73" s="58">
        <v>496</v>
      </c>
      <c r="K73" s="24">
        <v>1126</v>
      </c>
      <c r="L73" s="24">
        <v>70102</v>
      </c>
      <c r="M73" s="24">
        <v>419578</v>
      </c>
      <c r="O73" s="26">
        <v>1</v>
      </c>
      <c r="P73" s="26">
        <v>0.74770875549435678</v>
      </c>
      <c r="Q73" s="26">
        <v>1.6686008406140451E-3</v>
      </c>
      <c r="R73" s="26">
        <v>0.3385263398413777</v>
      </c>
      <c r="S73" s="26">
        <v>0.24838942437780731</v>
      </c>
      <c r="T73" s="26">
        <v>9.0136915463570388E-2</v>
      </c>
      <c r="U73" s="26">
        <v>0.26426127583324815</v>
      </c>
      <c r="V73" s="26">
        <v>0.26426127583324815</v>
      </c>
      <c r="W73" s="26">
        <v>2.9824360970975367E-4</v>
      </c>
      <c r="X73" s="26">
        <v>6.7706109784915853E-4</v>
      </c>
      <c r="Y73" s="26">
        <v>4.2152164370711995E-2</v>
      </c>
      <c r="Z73" s="26">
        <v>0.25229124450564316</v>
      </c>
      <c r="AA73" s="26"/>
      <c r="AB73" s="27">
        <v>149.904</v>
      </c>
      <c r="AC73" s="27">
        <v>413.089</v>
      </c>
      <c r="AD73" s="27">
        <v>1.6220000000000001</v>
      </c>
      <c r="AE73" s="27">
        <v>951.84699999999998</v>
      </c>
      <c r="AF73" s="27">
        <v>419.57799999999997</v>
      </c>
      <c r="AG73" s="27"/>
      <c r="AH73" s="26">
        <v>9.0136915463570388E-2</v>
      </c>
      <c r="AI73" s="26">
        <v>0.24838942437780731</v>
      </c>
      <c r="AJ73" s="26">
        <v>9.7530470755891226E-4</v>
      </c>
      <c r="AK73" s="26">
        <v>0.57234331687782236</v>
      </c>
      <c r="AL73" s="26">
        <v>0.25229124450564316</v>
      </c>
      <c r="AM73" s="26"/>
      <c r="AN73" s="26"/>
    </row>
    <row r="74" spans="1:40">
      <c r="A74" s="31" t="s">
        <v>266</v>
      </c>
      <c r="B74" s="69">
        <v>1686288</v>
      </c>
      <c r="C74" s="58">
        <v>1249157</v>
      </c>
      <c r="D74" s="58">
        <v>2828</v>
      </c>
      <c r="E74" s="58">
        <v>552992</v>
      </c>
      <c r="F74" s="58">
        <v>417661</v>
      </c>
      <c r="G74" s="58">
        <v>135331</v>
      </c>
      <c r="H74" s="58">
        <v>448695</v>
      </c>
      <c r="I74" s="58">
        <v>448777</v>
      </c>
      <c r="J74" s="58">
        <v>496</v>
      </c>
      <c r="K74" s="24">
        <v>644</v>
      </c>
      <c r="L74" s="24">
        <v>70639</v>
      </c>
      <c r="M74" s="24">
        <v>437131</v>
      </c>
      <c r="O74" s="26">
        <v>1</v>
      </c>
      <c r="P74" s="26">
        <v>0.74077322497699083</v>
      </c>
      <c r="Q74" s="26">
        <v>1.6770563509910525E-3</v>
      </c>
      <c r="R74" s="26">
        <v>0.32793449280312736</v>
      </c>
      <c r="S74" s="26">
        <v>0.24768070460087482</v>
      </c>
      <c r="T74" s="26">
        <v>8.0253788202252527E-2</v>
      </c>
      <c r="U74" s="26">
        <v>0.26608444109191315</v>
      </c>
      <c r="V74" s="26">
        <v>0.26613306860986974</v>
      </c>
      <c r="W74" s="26">
        <v>2.9413718178626663E-4</v>
      </c>
      <c r="X74" s="26">
        <v>3.8190392151281392E-4</v>
      </c>
      <c r="Y74" s="26">
        <v>4.1890234645564697E-2</v>
      </c>
      <c r="Z74" s="26">
        <v>0.25922677502300912</v>
      </c>
      <c r="AA74" s="26"/>
      <c r="AB74" s="27">
        <v>135.33099999999999</v>
      </c>
      <c r="AC74" s="27">
        <v>417.661</v>
      </c>
      <c r="AD74" s="27">
        <v>1.1399999999999999</v>
      </c>
      <c r="AE74" s="27">
        <v>970.93899999999996</v>
      </c>
      <c r="AF74" s="27">
        <v>437.13099999999997</v>
      </c>
      <c r="AG74" s="27"/>
      <c r="AH74" s="26">
        <v>8.0253788202252527E-2</v>
      </c>
      <c r="AI74" s="26">
        <v>0.24768070460087482</v>
      </c>
      <c r="AJ74" s="26">
        <v>6.760411032990805E-4</v>
      </c>
      <c r="AK74" s="26">
        <v>0.57578480069833871</v>
      </c>
      <c r="AL74" s="26">
        <v>0.25922677502300912</v>
      </c>
      <c r="AM74" s="26"/>
      <c r="AN74" s="26"/>
    </row>
    <row r="75" spans="1:40">
      <c r="A75" s="31" t="s">
        <v>273</v>
      </c>
      <c r="B75" s="58">
        <v>1656053</v>
      </c>
      <c r="C75" s="58">
        <v>1226407</v>
      </c>
      <c r="D75" s="58">
        <v>2533</v>
      </c>
      <c r="E75" s="58">
        <v>541522</v>
      </c>
      <c r="F75" s="58">
        <v>401530</v>
      </c>
      <c r="G75" s="58">
        <v>139992</v>
      </c>
      <c r="H75" s="58">
        <v>443240</v>
      </c>
      <c r="I75" s="58">
        <v>443895</v>
      </c>
      <c r="J75" s="58">
        <v>496</v>
      </c>
      <c r="K75" s="24">
        <v>1004</v>
      </c>
      <c r="L75" s="24">
        <v>69810</v>
      </c>
      <c r="M75" s="24">
        <v>429646</v>
      </c>
      <c r="O75" s="26">
        <v>1</v>
      </c>
      <c r="P75" s="26">
        <v>0.74056023569293983</v>
      </c>
      <c r="Q75" s="26">
        <v>1.5295404192981745E-3</v>
      </c>
      <c r="R75" s="26">
        <v>0.32699557320931155</v>
      </c>
      <c r="S75" s="26">
        <v>0.24246204680647299</v>
      </c>
      <c r="T75" s="26">
        <v>8.4533526402838552E-2</v>
      </c>
      <c r="U75" s="26">
        <v>0.26764843878788902</v>
      </c>
      <c r="V75" s="26">
        <v>0.26804395753034477</v>
      </c>
      <c r="W75" s="26">
        <v>2.995073225313441E-4</v>
      </c>
      <c r="X75" s="26">
        <v>6.0626078996264007E-4</v>
      </c>
      <c r="Y75" s="26">
        <v>4.2154447955470027E-2</v>
      </c>
      <c r="Z75" s="26">
        <v>0.25943976430706023</v>
      </c>
      <c r="AA75" s="26"/>
      <c r="AB75" s="27">
        <v>139.99199999999999</v>
      </c>
      <c r="AC75" s="27">
        <v>401.53</v>
      </c>
      <c r="AD75" s="27">
        <v>1.5</v>
      </c>
      <c r="AE75" s="27">
        <v>959.47799999999995</v>
      </c>
      <c r="AF75" s="27">
        <v>429.64600000000002</v>
      </c>
      <c r="AG75" s="27"/>
      <c r="AH75" s="26">
        <v>8.4533526402838552E-2</v>
      </c>
      <c r="AI75" s="26">
        <v>0.24246204680647299</v>
      </c>
      <c r="AJ75" s="26">
        <v>9.0576811249398412E-4</v>
      </c>
      <c r="AK75" s="26">
        <v>0.57937638469300201</v>
      </c>
      <c r="AL75" s="26">
        <v>0.25943976430706023</v>
      </c>
      <c r="AM75" s="26"/>
      <c r="AN75" s="26"/>
    </row>
    <row r="76" spans="1:40">
      <c r="A76" s="31" t="s">
        <v>274</v>
      </c>
      <c r="B76" s="58">
        <v>1689021</v>
      </c>
      <c r="C76" s="58">
        <v>1244650</v>
      </c>
      <c r="D76" s="58">
        <v>2610</v>
      </c>
      <c r="E76" s="58">
        <v>557754</v>
      </c>
      <c r="F76" s="58">
        <v>408788</v>
      </c>
      <c r="G76" s="58">
        <v>148966</v>
      </c>
      <c r="H76" s="58">
        <v>452987</v>
      </c>
      <c r="I76" s="58">
        <v>455181</v>
      </c>
      <c r="J76" s="58">
        <v>496</v>
      </c>
      <c r="K76" s="24">
        <v>592</v>
      </c>
      <c r="L76" s="24">
        <v>71384</v>
      </c>
      <c r="M76" s="24">
        <v>444371</v>
      </c>
      <c r="O76" s="26">
        <v>1</v>
      </c>
      <c r="P76" s="26">
        <v>0.73690617227376098</v>
      </c>
      <c r="Q76" s="26">
        <v>1.5452738598276754E-3</v>
      </c>
      <c r="R76" s="26">
        <v>0.33022324766832384</v>
      </c>
      <c r="S76" s="26">
        <v>0.24202659410392174</v>
      </c>
      <c r="T76" s="26">
        <v>8.8196653564402094E-2</v>
      </c>
      <c r="U76" s="26">
        <v>0.26819500764052073</v>
      </c>
      <c r="V76" s="26">
        <v>0.2694939849770962</v>
      </c>
      <c r="W76" s="26">
        <v>2.9366123926227088E-4</v>
      </c>
      <c r="X76" s="26">
        <v>3.5049889847432329E-4</v>
      </c>
      <c r="Y76" s="26">
        <v>4.2263536095761986E-2</v>
      </c>
      <c r="Z76" s="26">
        <v>0.26309382772623907</v>
      </c>
      <c r="AA76" s="26"/>
      <c r="AB76" s="27">
        <v>148.96600000000001</v>
      </c>
      <c r="AC76" s="27">
        <v>408.78800000000001</v>
      </c>
      <c r="AD76" s="27">
        <v>1.0880000000000001</v>
      </c>
      <c r="AE76" s="27">
        <v>982.16200000000003</v>
      </c>
      <c r="AF76" s="27">
        <v>444.37099999999998</v>
      </c>
      <c r="AG76" s="27"/>
      <c r="AH76" s="26">
        <v>8.8196653564402094E-2</v>
      </c>
      <c r="AI76" s="26">
        <v>0.24202659410392174</v>
      </c>
      <c r="AJ76" s="26">
        <v>6.4416013773659422E-4</v>
      </c>
      <c r="AK76" s="26">
        <v>0.58149780257320649</v>
      </c>
      <c r="AL76" s="26">
        <v>0.26309382772623907</v>
      </c>
      <c r="AM76" s="26"/>
      <c r="AN76" s="26"/>
    </row>
    <row r="77" spans="1:40">
      <c r="A77" s="31" t="s">
        <v>275</v>
      </c>
      <c r="B77" s="58">
        <v>1677866</v>
      </c>
      <c r="C77" s="58">
        <v>1212663</v>
      </c>
      <c r="D77" s="58">
        <v>2230</v>
      </c>
      <c r="E77" s="58">
        <v>549788</v>
      </c>
      <c r="F77" s="58">
        <v>403853</v>
      </c>
      <c r="G77" s="58">
        <v>145935</v>
      </c>
      <c r="H77" s="58">
        <v>447725</v>
      </c>
      <c r="I77" s="58">
        <v>455181</v>
      </c>
      <c r="J77" s="58">
        <v>496</v>
      </c>
      <c r="K77" s="24">
        <v>545</v>
      </c>
      <c r="L77" s="24">
        <v>70627</v>
      </c>
      <c r="M77" s="24">
        <v>465203</v>
      </c>
      <c r="O77" s="26">
        <v>1</v>
      </c>
      <c r="P77" s="26">
        <v>0.72274126777704539</v>
      </c>
      <c r="Q77" s="26">
        <v>1.329069186693097E-3</v>
      </c>
      <c r="R77" s="26">
        <v>0.32767098206888989</v>
      </c>
      <c r="S77" s="26">
        <v>0.24069442971011987</v>
      </c>
      <c r="T77" s="26">
        <v>8.6976552358770012E-2</v>
      </c>
      <c r="U77" s="26">
        <v>0.26684192897406589</v>
      </c>
      <c r="V77" s="26">
        <v>0.27128566881979849</v>
      </c>
      <c r="W77" s="26">
        <v>2.9561359488779198E-4</v>
      </c>
      <c r="X77" s="26">
        <v>3.2481735728598111E-4</v>
      </c>
      <c r="Y77" s="26">
        <v>4.2093349528508239E-2</v>
      </c>
      <c r="Z77" s="26">
        <v>0.27725873222295461</v>
      </c>
      <c r="AA77" s="26"/>
      <c r="AB77" s="27">
        <v>145.935</v>
      </c>
      <c r="AC77" s="27">
        <v>403.85300000000001</v>
      </c>
      <c r="AD77" s="27">
        <v>1.0409999999999999</v>
      </c>
      <c r="AE77" s="27">
        <v>975.76300000000003</v>
      </c>
      <c r="AF77" s="27">
        <v>465.20299999999997</v>
      </c>
      <c r="AG77" s="27"/>
      <c r="AH77" s="26">
        <v>8.6976552358770012E-2</v>
      </c>
      <c r="AI77" s="26">
        <v>0.24069442971011987</v>
      </c>
      <c r="AJ77" s="26">
        <v>6.2043095217377314E-4</v>
      </c>
      <c r="AK77" s="26">
        <v>0.58155001650906568</v>
      </c>
      <c r="AL77" s="26">
        <v>0.27725873222295461</v>
      </c>
      <c r="AM77" s="26"/>
      <c r="AN77" s="26"/>
    </row>
    <row r="78" spans="1:40" s="112" customFormat="1">
      <c r="A78" s="122" t="s">
        <v>281</v>
      </c>
      <c r="B78" s="123">
        <v>1748963</v>
      </c>
      <c r="C78" s="124">
        <v>1268305</v>
      </c>
      <c r="D78" s="124">
        <v>2367</v>
      </c>
      <c r="E78" s="124">
        <v>569362</v>
      </c>
      <c r="F78" s="124">
        <v>418832</v>
      </c>
      <c r="G78" s="124">
        <v>150530</v>
      </c>
      <c r="H78" s="124">
        <v>157355</v>
      </c>
      <c r="I78" s="124">
        <v>463875</v>
      </c>
      <c r="J78" s="124">
        <v>496</v>
      </c>
      <c r="K78" s="112">
        <v>626</v>
      </c>
      <c r="L78" s="112">
        <v>74224</v>
      </c>
      <c r="M78" s="112">
        <v>480658</v>
      </c>
      <c r="O78" s="113">
        <v>1</v>
      </c>
      <c r="P78" s="113">
        <v>0.7251754325277322</v>
      </c>
      <c r="Q78" s="113">
        <v>1.3533733989798526E-3</v>
      </c>
      <c r="R78" s="113">
        <v>0.32554262154202235</v>
      </c>
      <c r="S78" s="113">
        <v>0.23947447716160947</v>
      </c>
      <c r="T78" s="113">
        <v>8.6068144380412853E-2</v>
      </c>
      <c r="U78" s="113">
        <v>8.9970456779245755E-2</v>
      </c>
      <c r="V78" s="113">
        <v>0.26522859545913779</v>
      </c>
      <c r="W78" s="113">
        <v>2.8359662268441358E-4</v>
      </c>
      <c r="X78" s="113">
        <v>3.5792638266218325E-4</v>
      </c>
      <c r="Y78" s="113">
        <v>4.2438862342999824E-2</v>
      </c>
      <c r="Z78" s="113">
        <v>0.27482456747226786</v>
      </c>
      <c r="AB78" s="118">
        <v>150.53</v>
      </c>
      <c r="AC78" s="118">
        <v>418.83199999999999</v>
      </c>
      <c r="AD78" s="118">
        <v>1.1220000000000001</v>
      </c>
      <c r="AE78" s="118">
        <v>697.82100000000003</v>
      </c>
      <c r="AF78" s="118">
        <v>480.65800000000002</v>
      </c>
      <c r="AH78" s="113">
        <v>8.6068144380412853E-2</v>
      </c>
      <c r="AI78" s="113">
        <v>0.23947447716160947</v>
      </c>
      <c r="AJ78" s="113">
        <v>6.4152300534659683E-4</v>
      </c>
      <c r="AK78" s="113">
        <v>0.39899128798036321</v>
      </c>
      <c r="AL78" s="113">
        <v>0.27482456747226786</v>
      </c>
    </row>
    <row r="79" spans="1:40" s="112" customFormat="1">
      <c r="A79" s="122" t="s">
        <v>285</v>
      </c>
      <c r="B79" s="123">
        <v>1908123</v>
      </c>
      <c r="C79" s="124">
        <v>1384883</v>
      </c>
      <c r="D79" s="124">
        <v>2617</v>
      </c>
      <c r="E79" s="124">
        <v>592708</v>
      </c>
      <c r="F79" s="124">
        <v>437933</v>
      </c>
      <c r="G79" s="124">
        <v>154775</v>
      </c>
      <c r="H79" s="124">
        <v>194337</v>
      </c>
      <c r="I79" s="124">
        <v>512168</v>
      </c>
      <c r="J79" s="124">
        <v>496</v>
      </c>
      <c r="K79" s="112">
        <v>519</v>
      </c>
      <c r="L79" s="112">
        <v>82038</v>
      </c>
      <c r="M79" s="112">
        <v>523240</v>
      </c>
      <c r="O79" s="113">
        <v>1</v>
      </c>
      <c r="P79" s="113">
        <v>0.72578287668038166</v>
      </c>
      <c r="Q79" s="113">
        <v>1.3715048767820523E-3</v>
      </c>
      <c r="R79" s="113">
        <v>0.31062358139386193</v>
      </c>
      <c r="S79" s="113">
        <v>0.22950983767817904</v>
      </c>
      <c r="T79" s="113">
        <v>8.1113743715682904E-2</v>
      </c>
      <c r="U79" s="113">
        <v>0.10184720796300867</v>
      </c>
      <c r="V79" s="113">
        <v>0.26841456237359962</v>
      </c>
      <c r="W79" s="113">
        <v>2.5994131405575007E-4</v>
      </c>
      <c r="X79" s="113">
        <v>2.719950443446256E-4</v>
      </c>
      <c r="Y79" s="113">
        <v>4.2994083714729084E-2</v>
      </c>
      <c r="Z79" s="113">
        <v>0.27421712331961828</v>
      </c>
      <c r="AB79" s="118">
        <v>154.77500000000001</v>
      </c>
      <c r="AC79" s="118">
        <v>437.93299999999999</v>
      </c>
      <c r="AD79" s="118">
        <v>1.0149999999999999</v>
      </c>
      <c r="AE79" s="118">
        <v>791.16</v>
      </c>
      <c r="AF79" s="118">
        <v>523.24</v>
      </c>
      <c r="AH79" s="113">
        <v>8.1113743715682904E-2</v>
      </c>
      <c r="AI79" s="113">
        <v>0.22950983767817904</v>
      </c>
      <c r="AJ79" s="113">
        <v>5.3193635840037567E-4</v>
      </c>
      <c r="AK79" s="113">
        <v>0.41462735892811942</v>
      </c>
      <c r="AL79" s="113">
        <v>0.27421712331961828</v>
      </c>
    </row>
    <row r="80" spans="1:40">
      <c r="O80" s="26"/>
      <c r="P80" s="26"/>
      <c r="Q80" s="26"/>
      <c r="R80" s="26"/>
      <c r="S80" s="26"/>
      <c r="T80" s="26"/>
      <c r="U80" s="26"/>
      <c r="V80" s="26"/>
      <c r="W80" s="26"/>
      <c r="X80" s="26"/>
      <c r="Y80" s="26"/>
      <c r="Z80" s="26"/>
      <c r="AA80" s="26"/>
      <c r="AB80" s="27"/>
      <c r="AC80" s="27"/>
      <c r="AD80" s="27"/>
      <c r="AE80" s="27"/>
      <c r="AF80" s="27"/>
      <c r="AG80" s="27"/>
      <c r="AH80" s="26"/>
      <c r="AI80" s="26"/>
      <c r="AJ80" s="26"/>
      <c r="AK80" s="26"/>
      <c r="AL80" s="26"/>
      <c r="AM80" s="26"/>
      <c r="AN80" s="26"/>
    </row>
    <row r="81" spans="15:40">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row>
    <row r="82" spans="15:40">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row>
    <row r="83" spans="15:40">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row>
  </sheetData>
  <mergeCells count="26">
    <mergeCell ref="AB5:AF5"/>
    <mergeCell ref="AH5:AL5"/>
    <mergeCell ref="Y4:Y6"/>
    <mergeCell ref="S5:T5"/>
    <mergeCell ref="O1:Z1"/>
    <mergeCell ref="O2:O6"/>
    <mergeCell ref="P3:P6"/>
    <mergeCell ref="Z3:Z6"/>
    <mergeCell ref="Q4:Q6"/>
    <mergeCell ref="R4:R6"/>
    <mergeCell ref="U4:U6"/>
    <mergeCell ref="V4:V6"/>
    <mergeCell ref="W4:W6"/>
    <mergeCell ref="X4:X6"/>
    <mergeCell ref="B1:M1"/>
    <mergeCell ref="B2:B6"/>
    <mergeCell ref="C3:C6"/>
    <mergeCell ref="D4:D6"/>
    <mergeCell ref="E4:E6"/>
    <mergeCell ref="F5:G5"/>
    <mergeCell ref="H4:H6"/>
    <mergeCell ref="I4:I6"/>
    <mergeCell ref="J4:J6"/>
    <mergeCell ref="K4:K6"/>
    <mergeCell ref="L4:L6"/>
    <mergeCell ref="M3:M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68"/>
  <sheetViews>
    <sheetView workbookViewId="0">
      <pane xSplit="1" ySplit="8" topLeftCell="B57" activePane="bottomRight" state="frozen"/>
      <selection sqref="A1:H1048576"/>
      <selection pane="topRight" sqref="A1:H1048576"/>
      <selection pane="bottomLeft" sqref="A1:H1048576"/>
      <selection pane="bottomRight" activeCell="I61" sqref="I61"/>
    </sheetView>
  </sheetViews>
  <sheetFormatPr defaultColWidth="10.83203125" defaultRowHeight="13"/>
  <cols>
    <col min="1" max="1" width="11.5" style="24" bestFit="1" customWidth="1"/>
    <col min="2" max="11" width="10.83203125" style="24"/>
    <col min="12" max="12" width="12.83203125" style="24" customWidth="1"/>
    <col min="13" max="14" width="10.83203125" style="24"/>
    <col min="15" max="15" width="13.5" style="24" customWidth="1"/>
    <col min="16" max="16384" width="10.83203125" style="24"/>
  </cols>
  <sheetData>
    <row r="1" spans="1:42">
      <c r="A1" s="65"/>
      <c r="B1" s="290" t="s">
        <v>204</v>
      </c>
      <c r="C1" s="290"/>
      <c r="D1" s="290"/>
      <c r="E1" s="290"/>
      <c r="F1" s="290"/>
      <c r="G1" s="290"/>
      <c r="H1" s="290"/>
      <c r="I1" s="290"/>
      <c r="J1" s="290"/>
      <c r="K1" s="290"/>
      <c r="L1" s="290"/>
      <c r="M1" s="290"/>
      <c r="N1" s="290"/>
      <c r="O1" s="290"/>
      <c r="Q1" s="290" t="s">
        <v>204</v>
      </c>
      <c r="R1" s="290"/>
      <c r="S1" s="290"/>
      <c r="T1" s="290"/>
      <c r="U1" s="290"/>
      <c r="V1" s="290"/>
      <c r="W1" s="290"/>
      <c r="X1" s="290"/>
      <c r="Y1" s="290"/>
      <c r="Z1" s="290"/>
      <c r="AA1" s="290"/>
      <c r="AB1" s="290"/>
      <c r="AC1" s="290"/>
      <c r="AD1" s="290"/>
    </row>
    <row r="2" spans="1:42" ht="15" customHeight="1">
      <c r="A2" s="75"/>
      <c r="B2" s="286" t="s">
        <v>92</v>
      </c>
      <c r="Q2" s="286" t="s">
        <v>92</v>
      </c>
    </row>
    <row r="3" spans="1:42" ht="15" customHeight="1">
      <c r="B3" s="286"/>
      <c r="C3" s="289" t="s">
        <v>91</v>
      </c>
      <c r="O3" s="289" t="s">
        <v>202</v>
      </c>
      <c r="Q3" s="286"/>
      <c r="R3" s="289" t="s">
        <v>91</v>
      </c>
      <c r="AD3" s="289" t="s">
        <v>202</v>
      </c>
    </row>
    <row r="4" spans="1:42" ht="15" customHeight="1">
      <c r="B4" s="286"/>
      <c r="C4" s="289"/>
      <c r="D4" s="63" t="s">
        <v>192</v>
      </c>
      <c r="E4" s="287" t="s">
        <v>193</v>
      </c>
      <c r="F4" s="287" t="s">
        <v>198</v>
      </c>
      <c r="G4" s="287" t="s">
        <v>194</v>
      </c>
      <c r="J4" s="288" t="s">
        <v>195</v>
      </c>
      <c r="K4" s="287" t="s">
        <v>200</v>
      </c>
      <c r="L4" s="288" t="s">
        <v>196</v>
      </c>
      <c r="M4" s="287" t="s">
        <v>203</v>
      </c>
      <c r="N4" s="287" t="s">
        <v>201</v>
      </c>
      <c r="O4" s="289"/>
      <c r="Q4" s="286"/>
      <c r="R4" s="289"/>
      <c r="S4" s="63" t="s">
        <v>192</v>
      </c>
      <c r="T4" s="287" t="s">
        <v>193</v>
      </c>
      <c r="U4" s="287" t="s">
        <v>198</v>
      </c>
      <c r="V4" s="287" t="s">
        <v>194</v>
      </c>
      <c r="Y4" s="288" t="s">
        <v>195</v>
      </c>
      <c r="Z4" s="287" t="s">
        <v>200</v>
      </c>
      <c r="AA4" s="288" t="s">
        <v>196</v>
      </c>
      <c r="AB4" s="287" t="s">
        <v>203</v>
      </c>
      <c r="AC4" s="287" t="s">
        <v>201</v>
      </c>
      <c r="AD4" s="289"/>
    </row>
    <row r="5" spans="1:42" ht="15" customHeight="1">
      <c r="B5" s="286"/>
      <c r="C5" s="289"/>
      <c r="D5" s="63"/>
      <c r="E5" s="287"/>
      <c r="F5" s="287"/>
      <c r="G5" s="287"/>
      <c r="J5" s="288"/>
      <c r="K5" s="287"/>
      <c r="L5" s="288"/>
      <c r="M5" s="287"/>
      <c r="N5" s="287"/>
      <c r="O5" s="289"/>
      <c r="Q5" s="286"/>
      <c r="R5" s="289"/>
      <c r="S5" s="63"/>
      <c r="T5" s="287"/>
      <c r="U5" s="287"/>
      <c r="V5" s="287"/>
      <c r="Y5" s="288"/>
      <c r="Z5" s="287"/>
      <c r="AA5" s="288"/>
      <c r="AB5" s="287"/>
      <c r="AC5" s="287"/>
      <c r="AD5" s="289"/>
    </row>
    <row r="6" spans="1:42">
      <c r="B6" s="286"/>
      <c r="C6" s="289"/>
      <c r="D6" s="63"/>
      <c r="E6" s="287"/>
      <c r="F6" s="287"/>
      <c r="G6" s="287"/>
      <c r="H6" s="295" t="s">
        <v>19</v>
      </c>
      <c r="I6" s="295"/>
      <c r="J6" s="288"/>
      <c r="K6" s="287"/>
      <c r="L6" s="288"/>
      <c r="M6" s="287"/>
      <c r="N6" s="287"/>
      <c r="O6" s="289"/>
      <c r="Q6" s="286"/>
      <c r="R6" s="289"/>
      <c r="S6" s="63"/>
      <c r="T6" s="287"/>
      <c r="U6" s="287"/>
      <c r="V6" s="287"/>
      <c r="W6" s="295" t="s">
        <v>19</v>
      </c>
      <c r="X6" s="295"/>
      <c r="Y6" s="288"/>
      <c r="Z6" s="287"/>
      <c r="AA6" s="288"/>
      <c r="AB6" s="287"/>
      <c r="AC6" s="287"/>
      <c r="AD6" s="289"/>
    </row>
    <row r="7" spans="1:42" ht="14.15" customHeight="1">
      <c r="B7" s="286"/>
      <c r="C7" s="289"/>
      <c r="D7" s="63"/>
      <c r="E7" s="287"/>
      <c r="F7" s="287"/>
      <c r="G7" s="287"/>
      <c r="H7" s="291" t="s">
        <v>199</v>
      </c>
      <c r="I7" s="293" t="s">
        <v>196</v>
      </c>
      <c r="J7" s="288"/>
      <c r="K7" s="287"/>
      <c r="L7" s="288"/>
      <c r="M7" s="287"/>
      <c r="N7" s="287"/>
      <c r="O7" s="289"/>
      <c r="Q7" s="286"/>
      <c r="R7" s="289"/>
      <c r="S7" s="63"/>
      <c r="T7" s="287"/>
      <c r="U7" s="287"/>
      <c r="V7" s="287"/>
      <c r="W7" s="296" t="s">
        <v>199</v>
      </c>
      <c r="X7" s="293" t="s">
        <v>196</v>
      </c>
      <c r="Y7" s="288"/>
      <c r="Z7" s="287"/>
      <c r="AA7" s="288"/>
      <c r="AB7" s="287"/>
      <c r="AC7" s="287"/>
      <c r="AD7" s="289"/>
      <c r="AF7" s="167" t="s">
        <v>235</v>
      </c>
      <c r="AG7" s="167"/>
      <c r="AH7" s="167"/>
      <c r="AI7" s="167"/>
      <c r="AJ7" s="167"/>
      <c r="AL7" s="167" t="s">
        <v>236</v>
      </c>
      <c r="AM7" s="167"/>
      <c r="AN7" s="167"/>
      <c r="AO7" s="167"/>
      <c r="AP7" s="167"/>
    </row>
    <row r="8" spans="1:42" ht="26">
      <c r="B8" s="286"/>
      <c r="C8" s="289"/>
      <c r="D8" s="63"/>
      <c r="E8" s="287"/>
      <c r="F8" s="287"/>
      <c r="G8" s="287"/>
      <c r="H8" s="292"/>
      <c r="I8" s="294"/>
      <c r="J8" s="288"/>
      <c r="K8" s="287"/>
      <c r="L8" s="288"/>
      <c r="M8" s="287"/>
      <c r="N8" s="287"/>
      <c r="O8" s="289"/>
      <c r="Q8" s="286"/>
      <c r="R8" s="289"/>
      <c r="S8" s="63"/>
      <c r="T8" s="287"/>
      <c r="U8" s="287"/>
      <c r="V8" s="287"/>
      <c r="W8" s="297"/>
      <c r="X8" s="294"/>
      <c r="Y8" s="288"/>
      <c r="Z8" s="287"/>
      <c r="AA8" s="288"/>
      <c r="AB8" s="287"/>
      <c r="AC8" s="287"/>
      <c r="AD8" s="289"/>
      <c r="AF8" s="25" t="s">
        <v>231</v>
      </c>
      <c r="AG8" s="25" t="s">
        <v>20</v>
      </c>
      <c r="AH8" s="25" t="s">
        <v>232</v>
      </c>
      <c r="AI8" s="25" t="s">
        <v>233</v>
      </c>
      <c r="AJ8" s="25" t="s">
        <v>234</v>
      </c>
      <c r="AL8" s="25" t="s">
        <v>231</v>
      </c>
      <c r="AM8" s="25" t="s">
        <v>20</v>
      </c>
      <c r="AN8" s="25" t="s">
        <v>232</v>
      </c>
      <c r="AO8" s="25" t="s">
        <v>233</v>
      </c>
      <c r="AP8" s="25" t="s">
        <v>234</v>
      </c>
    </row>
    <row r="9" spans="1:42">
      <c r="A9" s="31" t="s">
        <v>49</v>
      </c>
      <c r="B9" s="24">
        <v>6405700</v>
      </c>
      <c r="C9" s="24">
        <v>5170100</v>
      </c>
      <c r="D9" s="24">
        <v>666665</v>
      </c>
      <c r="E9" s="24">
        <v>2720535</v>
      </c>
      <c r="F9" s="24">
        <v>222600</v>
      </c>
      <c r="G9" s="24">
        <v>312700</v>
      </c>
      <c r="H9" s="24">
        <v>153800</v>
      </c>
      <c r="I9" s="24">
        <v>158900</v>
      </c>
      <c r="J9" s="24">
        <v>139700</v>
      </c>
      <c r="K9" s="24">
        <v>281000</v>
      </c>
      <c r="L9" s="24">
        <v>354700</v>
      </c>
      <c r="M9" s="24">
        <v>194900</v>
      </c>
      <c r="N9" s="24">
        <v>277400</v>
      </c>
      <c r="O9" s="24">
        <v>1235600</v>
      </c>
      <c r="Q9" s="26">
        <v>1</v>
      </c>
      <c r="R9" s="26">
        <v>0.8071092932856675</v>
      </c>
      <c r="S9" s="26">
        <v>0.10407371559704638</v>
      </c>
      <c r="T9" s="26">
        <v>0.42470534055606723</v>
      </c>
      <c r="U9" s="26">
        <v>3.4750300513605073E-2</v>
      </c>
      <c r="V9" s="26">
        <v>4.8815898340540453E-2</v>
      </c>
      <c r="W9" s="26">
        <v>2.4009866212904133E-2</v>
      </c>
      <c r="X9" s="26">
        <v>2.4806032127636324E-2</v>
      </c>
      <c r="Y9" s="26">
        <v>2.1808701625115133E-2</v>
      </c>
      <c r="Z9" s="26">
        <v>4.3867180792107031E-2</v>
      </c>
      <c r="AA9" s="26">
        <v>5.5372558814805566E-2</v>
      </c>
      <c r="AB9" s="26">
        <v>3.0426026819863557E-2</v>
      </c>
      <c r="AC9" s="26">
        <v>4.3305181322884308E-2</v>
      </c>
      <c r="AD9" s="26">
        <v>0.19289070671433256</v>
      </c>
      <c r="AF9" s="27">
        <v>222.6</v>
      </c>
      <c r="AG9" s="27">
        <v>666.66499999999996</v>
      </c>
      <c r="AH9" s="27">
        <v>3075.2350000000001</v>
      </c>
      <c r="AI9" s="27">
        <v>1205.7</v>
      </c>
      <c r="AJ9" s="27">
        <v>1235.5999999999999</v>
      </c>
      <c r="AL9" s="26">
        <v>3.4750300513605073E-2</v>
      </c>
      <c r="AM9" s="26">
        <v>0.10407371559704638</v>
      </c>
      <c r="AN9" s="26">
        <v>0.48007789937087281</v>
      </c>
      <c r="AO9" s="26">
        <v>0.18822298890051048</v>
      </c>
      <c r="AP9" s="26">
        <v>0.19289070671433256</v>
      </c>
    </row>
    <row r="10" spans="1:42">
      <c r="A10" s="31" t="s">
        <v>50</v>
      </c>
      <c r="B10" s="24">
        <v>6460800</v>
      </c>
      <c r="C10" s="24">
        <v>5185600</v>
      </c>
      <c r="D10" s="24">
        <v>640891</v>
      </c>
      <c r="E10" s="24">
        <v>2749909</v>
      </c>
      <c r="F10" s="24">
        <v>153600</v>
      </c>
      <c r="G10" s="24">
        <v>327900</v>
      </c>
      <c r="H10" s="24">
        <v>165800</v>
      </c>
      <c r="I10" s="24">
        <v>162100</v>
      </c>
      <c r="J10" s="24">
        <v>139500</v>
      </c>
      <c r="K10" s="24">
        <v>296600</v>
      </c>
      <c r="L10" s="24">
        <v>350000</v>
      </c>
      <c r="M10" s="24">
        <v>196900</v>
      </c>
      <c r="N10" s="24">
        <v>330200</v>
      </c>
      <c r="O10" s="24">
        <v>1275200</v>
      </c>
      <c r="Q10" s="26">
        <v>1</v>
      </c>
      <c r="R10" s="26">
        <v>0.80262506191183758</v>
      </c>
      <c r="S10" s="26">
        <v>9.9196848687469044E-2</v>
      </c>
      <c r="T10" s="26">
        <v>0.42562979816740959</v>
      </c>
      <c r="U10" s="26">
        <v>2.3774145616641901E-2</v>
      </c>
      <c r="V10" s="26">
        <v>5.075222882615156E-2</v>
      </c>
      <c r="W10" s="26">
        <v>2.5662456661713719E-2</v>
      </c>
      <c r="X10" s="26">
        <v>2.5089772164437842E-2</v>
      </c>
      <c r="Y10" s="26">
        <v>2.1591753343239227E-2</v>
      </c>
      <c r="Z10" s="26">
        <v>4.5907627538385343E-2</v>
      </c>
      <c r="AA10" s="26">
        <v>5.4172857850421002E-2</v>
      </c>
      <c r="AB10" s="26">
        <v>3.0476102030708271E-2</v>
      </c>
      <c r="AC10" s="26">
        <v>5.1108221892025754E-2</v>
      </c>
      <c r="AD10" s="26">
        <v>0.19737493808816245</v>
      </c>
      <c r="AF10" s="27">
        <v>153.6</v>
      </c>
      <c r="AG10" s="27">
        <v>640.89099999999996</v>
      </c>
      <c r="AH10" s="27">
        <v>3099.9090000000001</v>
      </c>
      <c r="AI10" s="27">
        <v>1291.0999999999999</v>
      </c>
      <c r="AJ10" s="27">
        <v>1275.2</v>
      </c>
      <c r="AL10" s="26">
        <v>2.3774145616641901E-2</v>
      </c>
      <c r="AM10" s="26">
        <v>9.9196848687469044E-2</v>
      </c>
      <c r="AN10" s="26">
        <v>0.47980265601783056</v>
      </c>
      <c r="AO10" s="26">
        <v>0.19983593363051017</v>
      </c>
      <c r="AP10" s="26">
        <v>0.19737493808816245</v>
      </c>
    </row>
    <row r="11" spans="1:42">
      <c r="A11" s="31" t="s">
        <v>51</v>
      </c>
      <c r="B11" s="24">
        <v>6670100</v>
      </c>
      <c r="C11" s="24">
        <v>5298200</v>
      </c>
      <c r="D11" s="24">
        <v>651993</v>
      </c>
      <c r="E11" s="24">
        <v>2853407</v>
      </c>
      <c r="F11" s="24">
        <v>145400</v>
      </c>
      <c r="G11" s="24">
        <v>331500</v>
      </c>
      <c r="H11" s="24">
        <v>170200</v>
      </c>
      <c r="I11" s="24">
        <v>161300</v>
      </c>
      <c r="J11" s="24">
        <v>138700</v>
      </c>
      <c r="K11" s="24">
        <v>302300</v>
      </c>
      <c r="L11" s="24">
        <v>347900</v>
      </c>
      <c r="M11" s="24">
        <v>199200</v>
      </c>
      <c r="N11" s="24">
        <v>327800</v>
      </c>
      <c r="O11" s="24">
        <v>1371900</v>
      </c>
      <c r="Q11" s="26">
        <v>1</v>
      </c>
      <c r="R11" s="26">
        <v>0.79432092472376725</v>
      </c>
      <c r="S11" s="26">
        <v>9.7748609466124944E-2</v>
      </c>
      <c r="T11" s="26">
        <v>0.42779073777004845</v>
      </c>
      <c r="U11" s="26">
        <v>2.1798773631579737E-2</v>
      </c>
      <c r="V11" s="26">
        <v>4.9699404806524641E-2</v>
      </c>
      <c r="W11" s="26">
        <v>2.551685881770888E-2</v>
      </c>
      <c r="X11" s="26">
        <v>2.4182545988815758E-2</v>
      </c>
      <c r="Y11" s="26">
        <v>2.0794290940165813E-2</v>
      </c>
      <c r="Z11" s="26">
        <v>4.5321659345437103E-2</v>
      </c>
      <c r="AA11" s="26">
        <v>5.2158138558642299E-2</v>
      </c>
      <c r="AB11" s="26">
        <v>2.9864619720843765E-2</v>
      </c>
      <c r="AC11" s="26">
        <v>4.9144690484400531E-2</v>
      </c>
      <c r="AD11" s="26">
        <v>0.20567907527623275</v>
      </c>
      <c r="AF11" s="27">
        <v>145.4</v>
      </c>
      <c r="AG11" s="27">
        <v>651.99300000000005</v>
      </c>
      <c r="AH11" s="27">
        <v>3201.3069999999998</v>
      </c>
      <c r="AI11" s="27">
        <v>1299.5</v>
      </c>
      <c r="AJ11" s="27">
        <v>1371.9</v>
      </c>
      <c r="AL11" s="26">
        <v>2.1798773631579737E-2</v>
      </c>
      <c r="AM11" s="26">
        <v>9.7748609466124944E-2</v>
      </c>
      <c r="AN11" s="26">
        <v>0.47994887632869077</v>
      </c>
      <c r="AO11" s="26">
        <v>0.19482466529737186</v>
      </c>
      <c r="AP11" s="26">
        <v>0.20567907527623275</v>
      </c>
    </row>
    <row r="12" spans="1:42">
      <c r="A12" s="31" t="s">
        <v>52</v>
      </c>
      <c r="B12" s="24">
        <v>6783200</v>
      </c>
      <c r="C12" s="24">
        <v>5339900</v>
      </c>
      <c r="D12" s="24">
        <v>655993</v>
      </c>
      <c r="E12" s="24">
        <v>2859307.0000000005</v>
      </c>
      <c r="F12" s="24">
        <v>146800</v>
      </c>
      <c r="G12" s="24">
        <v>323200</v>
      </c>
      <c r="H12" s="24">
        <v>167700</v>
      </c>
      <c r="I12" s="24">
        <v>155500</v>
      </c>
      <c r="J12" s="24">
        <v>137400</v>
      </c>
      <c r="K12" s="24">
        <v>287100</v>
      </c>
      <c r="L12" s="24">
        <v>357700</v>
      </c>
      <c r="M12" s="24">
        <v>201600</v>
      </c>
      <c r="N12" s="24">
        <v>371000</v>
      </c>
      <c r="O12" s="24">
        <v>1443300</v>
      </c>
      <c r="Q12" s="26">
        <v>1</v>
      </c>
      <c r="R12" s="26">
        <v>0.78722431890553135</v>
      </c>
      <c r="S12" s="26">
        <v>9.6708485670480016E-2</v>
      </c>
      <c r="T12" s="26">
        <v>0.42152774501710116</v>
      </c>
      <c r="U12" s="26">
        <v>2.1641703031017808E-2</v>
      </c>
      <c r="V12" s="26">
        <v>4.7647128199080083E-2</v>
      </c>
      <c r="W12" s="26">
        <v>2.4722844675079608E-2</v>
      </c>
      <c r="X12" s="26">
        <v>2.2924283524000472E-2</v>
      </c>
      <c r="Y12" s="26">
        <v>2.0255926406415849E-2</v>
      </c>
      <c r="Z12" s="26">
        <v>4.232515626842788E-2</v>
      </c>
      <c r="AA12" s="26">
        <v>5.2733223257459605E-2</v>
      </c>
      <c r="AB12" s="26">
        <v>2.9720485906356883E-2</v>
      </c>
      <c r="AC12" s="26">
        <v>5.4693949758226203E-2</v>
      </c>
      <c r="AD12" s="26">
        <v>0.21277568109446868</v>
      </c>
      <c r="AF12" s="27">
        <v>146.80000000000001</v>
      </c>
      <c r="AG12" s="27">
        <v>655.99300000000005</v>
      </c>
      <c r="AH12" s="27">
        <v>3217.0070000000005</v>
      </c>
      <c r="AI12" s="27">
        <v>1320.3</v>
      </c>
      <c r="AJ12" s="27">
        <v>1443.3</v>
      </c>
      <c r="AL12" s="26">
        <v>2.1641703031017808E-2</v>
      </c>
      <c r="AM12" s="26">
        <v>9.6708485670480016E-2</v>
      </c>
      <c r="AN12" s="26">
        <v>0.47426096827456077</v>
      </c>
      <c r="AO12" s="26">
        <v>0.19464264653850691</v>
      </c>
      <c r="AP12" s="26">
        <v>0.21277568109446868</v>
      </c>
    </row>
    <row r="13" spans="1:42">
      <c r="A13" s="31" t="s">
        <v>53</v>
      </c>
      <c r="B13" s="24">
        <v>6998000</v>
      </c>
      <c r="C13" s="24">
        <v>5474900</v>
      </c>
      <c r="D13" s="24">
        <v>666665</v>
      </c>
      <c r="E13" s="24">
        <v>2953435</v>
      </c>
      <c r="F13" s="24">
        <v>153100</v>
      </c>
      <c r="G13" s="24">
        <v>320800</v>
      </c>
      <c r="H13" s="24">
        <v>172200</v>
      </c>
      <c r="I13" s="24">
        <v>148600</v>
      </c>
      <c r="J13" s="24">
        <v>136500</v>
      </c>
      <c r="K13" s="24">
        <v>280900</v>
      </c>
      <c r="L13" s="24">
        <v>364200</v>
      </c>
      <c r="M13" s="24">
        <v>203900</v>
      </c>
      <c r="N13" s="24">
        <v>395400</v>
      </c>
      <c r="O13" s="24">
        <v>1523100</v>
      </c>
      <c r="Q13" s="26">
        <v>1</v>
      </c>
      <c r="R13" s="26">
        <v>0.78235210060017146</v>
      </c>
      <c r="S13" s="26">
        <v>9.5265075735924548E-2</v>
      </c>
      <c r="T13" s="26">
        <v>0.42203986853386682</v>
      </c>
      <c r="U13" s="26">
        <v>2.1877679336953414E-2</v>
      </c>
      <c r="V13" s="26">
        <v>4.5841669048299512E-2</v>
      </c>
      <c r="W13" s="26">
        <v>2.4607030580165761E-2</v>
      </c>
      <c r="X13" s="26">
        <v>2.1234638468133754E-2</v>
      </c>
      <c r="Y13" s="26">
        <v>1.9505573020863105E-2</v>
      </c>
      <c r="Z13" s="26">
        <v>4.0140040011431836E-2</v>
      </c>
      <c r="AA13" s="26">
        <v>5.204344098313804E-2</v>
      </c>
      <c r="AB13" s="26">
        <v>2.9136896256073165E-2</v>
      </c>
      <c r="AC13" s="26">
        <v>5.6501857673621037E-2</v>
      </c>
      <c r="AD13" s="26">
        <v>0.21764789939982851</v>
      </c>
      <c r="AF13" s="27">
        <v>153.1</v>
      </c>
      <c r="AG13" s="27">
        <v>666.66499999999996</v>
      </c>
      <c r="AH13" s="27">
        <v>3317.6350000000002</v>
      </c>
      <c r="AI13" s="27">
        <v>1337.5</v>
      </c>
      <c r="AJ13" s="27">
        <v>1523.1</v>
      </c>
      <c r="AL13" s="26">
        <v>2.1877679336953414E-2</v>
      </c>
      <c r="AM13" s="26">
        <v>9.5265075735924548E-2</v>
      </c>
      <c r="AN13" s="26">
        <v>0.47408330951700484</v>
      </c>
      <c r="AO13" s="26">
        <v>0.19112603601028866</v>
      </c>
      <c r="AP13" s="26">
        <v>0.21764789939982851</v>
      </c>
    </row>
    <row r="14" spans="1:42">
      <c r="A14" s="31" t="s">
        <v>54</v>
      </c>
      <c r="B14" s="24">
        <v>7131100</v>
      </c>
      <c r="C14" s="24">
        <v>5461100</v>
      </c>
      <c r="D14" s="24">
        <v>674084</v>
      </c>
      <c r="E14" s="24">
        <v>2954216.0000000005</v>
      </c>
      <c r="F14" s="24">
        <v>162800</v>
      </c>
      <c r="G14" s="24">
        <v>313400</v>
      </c>
      <c r="H14" s="24">
        <v>169800</v>
      </c>
      <c r="I14" s="24">
        <v>143600</v>
      </c>
      <c r="J14" s="24">
        <v>172400</v>
      </c>
      <c r="K14" s="24">
        <v>280800</v>
      </c>
      <c r="L14" s="24">
        <v>374100</v>
      </c>
      <c r="M14" s="24">
        <v>204500</v>
      </c>
      <c r="N14" s="24">
        <v>324800</v>
      </c>
      <c r="O14" s="24">
        <v>1670000</v>
      </c>
      <c r="Q14" s="26">
        <v>1</v>
      </c>
      <c r="R14" s="26">
        <v>0.76581453071756111</v>
      </c>
      <c r="S14" s="26">
        <v>9.4527352021427272E-2</v>
      </c>
      <c r="T14" s="26">
        <v>0.41427213192915546</v>
      </c>
      <c r="U14" s="26">
        <v>2.2829577484539551E-2</v>
      </c>
      <c r="V14" s="26">
        <v>4.3948338965937937E-2</v>
      </c>
      <c r="W14" s="26">
        <v>2.3811193224046782E-2</v>
      </c>
      <c r="X14" s="26">
        <v>2.0137145741891151E-2</v>
      </c>
      <c r="Y14" s="26">
        <v>2.4175793355863753E-2</v>
      </c>
      <c r="Z14" s="26">
        <v>3.9376814236232842E-2</v>
      </c>
      <c r="AA14" s="26">
        <v>5.2460349735664907E-2</v>
      </c>
      <c r="AB14" s="26">
        <v>2.8677202675604044E-2</v>
      </c>
      <c r="AC14" s="26">
        <v>4.5546970313135419E-2</v>
      </c>
      <c r="AD14" s="26">
        <v>0.23418546928243889</v>
      </c>
      <c r="AF14" s="27">
        <v>162.80000000000001</v>
      </c>
      <c r="AG14" s="27">
        <v>674.08399999999995</v>
      </c>
      <c r="AH14" s="27">
        <v>3328.3160000000003</v>
      </c>
      <c r="AI14" s="27">
        <v>1295.9000000000001</v>
      </c>
      <c r="AJ14" s="27">
        <v>1670</v>
      </c>
      <c r="AL14" s="26">
        <v>2.2829577484539551E-2</v>
      </c>
      <c r="AM14" s="26">
        <v>9.4527352021427272E-2</v>
      </c>
      <c r="AN14" s="26">
        <v>0.4667324816648204</v>
      </c>
      <c r="AO14" s="26">
        <v>0.18172511954677401</v>
      </c>
      <c r="AP14" s="26">
        <v>0.23418546928243889</v>
      </c>
    </row>
    <row r="15" spans="1:42">
      <c r="A15" s="31" t="s">
        <v>55</v>
      </c>
      <c r="B15" s="24">
        <v>7274300</v>
      </c>
      <c r="C15" s="24">
        <v>5538900</v>
      </c>
      <c r="D15" s="24">
        <v>687391</v>
      </c>
      <c r="E15" s="24">
        <v>3055409</v>
      </c>
      <c r="F15" s="24">
        <v>158600</v>
      </c>
      <c r="G15" s="24">
        <v>308200</v>
      </c>
      <c r="H15" s="24">
        <v>173300</v>
      </c>
      <c r="I15" s="24">
        <v>134900</v>
      </c>
      <c r="J15" s="24">
        <v>174600</v>
      </c>
      <c r="K15" s="24">
        <v>258700</v>
      </c>
      <c r="L15" s="24">
        <v>381200</v>
      </c>
      <c r="M15" s="24">
        <v>204600</v>
      </c>
      <c r="N15" s="24">
        <v>310100</v>
      </c>
      <c r="O15" s="24">
        <v>1735400</v>
      </c>
      <c r="Q15" s="26">
        <v>1</v>
      </c>
      <c r="R15" s="26">
        <v>0.76143408987806382</v>
      </c>
      <c r="S15" s="26">
        <v>9.4495827777243177E-2</v>
      </c>
      <c r="T15" s="26">
        <v>0.42002790646522692</v>
      </c>
      <c r="U15" s="26">
        <v>2.1802785147711806E-2</v>
      </c>
      <c r="V15" s="26">
        <v>4.23683378469406E-2</v>
      </c>
      <c r="W15" s="26">
        <v>2.3823598146900733E-2</v>
      </c>
      <c r="X15" s="26">
        <v>1.8544739700039867E-2</v>
      </c>
      <c r="Y15" s="26">
        <v>2.4002309500570501E-2</v>
      </c>
      <c r="Z15" s="26">
        <v>3.5563559380284014E-2</v>
      </c>
      <c r="AA15" s="26">
        <v>5.2403667706858392E-2</v>
      </c>
      <c r="AB15" s="26">
        <v>2.8126417662180554E-2</v>
      </c>
      <c r="AC15" s="26">
        <v>4.2629531363842572E-2</v>
      </c>
      <c r="AD15" s="26">
        <v>0.23856591012193612</v>
      </c>
      <c r="AF15" s="27">
        <v>158.6</v>
      </c>
      <c r="AG15" s="27">
        <v>687.39099999999996</v>
      </c>
      <c r="AH15" s="27">
        <v>3436.6089999999999</v>
      </c>
      <c r="AI15" s="27">
        <v>1256.2</v>
      </c>
      <c r="AJ15" s="27">
        <v>1735.4</v>
      </c>
      <c r="AL15" s="26">
        <v>2.1802785147711806E-2</v>
      </c>
      <c r="AM15" s="26">
        <v>9.4495827777243177E-2</v>
      </c>
      <c r="AN15" s="26">
        <v>0.47243157417208531</v>
      </c>
      <c r="AO15" s="26">
        <v>0.17269015575381824</v>
      </c>
      <c r="AP15" s="26">
        <v>0.23856591012193612</v>
      </c>
    </row>
    <row r="16" spans="1:42">
      <c r="A16" s="31" t="s">
        <v>56</v>
      </c>
      <c r="B16" s="24">
        <v>7379100</v>
      </c>
      <c r="C16" s="24">
        <v>5584600</v>
      </c>
      <c r="D16" s="24">
        <v>698617</v>
      </c>
      <c r="E16" s="24">
        <v>3073383</v>
      </c>
      <c r="F16" s="24">
        <v>138500</v>
      </c>
      <c r="G16" s="24">
        <v>314800</v>
      </c>
      <c r="H16" s="24">
        <v>174000</v>
      </c>
      <c r="I16" s="24">
        <v>140800</v>
      </c>
      <c r="J16" s="24">
        <v>182900</v>
      </c>
      <c r="K16" s="24">
        <v>255000</v>
      </c>
      <c r="L16" s="24">
        <v>381700</v>
      </c>
      <c r="M16" s="24">
        <v>204200</v>
      </c>
      <c r="N16" s="24">
        <v>335500</v>
      </c>
      <c r="O16" s="24">
        <v>1794500</v>
      </c>
      <c r="Q16" s="26">
        <v>1</v>
      </c>
      <c r="R16" s="26">
        <v>0.75681316149665945</v>
      </c>
      <c r="S16" s="26">
        <v>9.4675095878901216E-2</v>
      </c>
      <c r="T16" s="26">
        <v>0.41649835345773872</v>
      </c>
      <c r="U16" s="26">
        <v>1.8769226599449799E-2</v>
      </c>
      <c r="V16" s="26">
        <v>4.2661029122792751E-2</v>
      </c>
      <c r="W16" s="26">
        <v>2.3580111395698662E-2</v>
      </c>
      <c r="X16" s="26">
        <v>1.9080917727094089E-2</v>
      </c>
      <c r="Y16" s="26">
        <v>2.4786220541800491E-2</v>
      </c>
      <c r="Z16" s="26">
        <v>3.455705980404114E-2</v>
      </c>
      <c r="AA16" s="26">
        <v>5.1727175400794134E-2</v>
      </c>
      <c r="AB16" s="26">
        <v>2.767275141954981E-2</v>
      </c>
      <c r="AC16" s="26">
        <v>4.5466249271591389E-2</v>
      </c>
      <c r="AD16" s="26">
        <v>0.24318683850334052</v>
      </c>
      <c r="AF16" s="27">
        <v>138.5</v>
      </c>
      <c r="AG16" s="27">
        <v>698.61699999999996</v>
      </c>
      <c r="AH16" s="27">
        <v>3455.0830000000001</v>
      </c>
      <c r="AI16" s="27">
        <v>1292.4000000000001</v>
      </c>
      <c r="AJ16" s="27">
        <v>1794.5</v>
      </c>
      <c r="AL16" s="26">
        <v>1.8769226599449799E-2</v>
      </c>
      <c r="AM16" s="26">
        <v>9.4675095878901216E-2</v>
      </c>
      <c r="AN16" s="26">
        <v>0.46822552885853286</v>
      </c>
      <c r="AO16" s="26">
        <v>0.17514331015977558</v>
      </c>
      <c r="AP16" s="26">
        <v>0.24318683850334052</v>
      </c>
    </row>
    <row r="17" spans="1:42">
      <c r="A17" s="31" t="s">
        <v>57</v>
      </c>
      <c r="B17" s="24">
        <v>7596100</v>
      </c>
      <c r="C17" s="24">
        <v>5746800</v>
      </c>
      <c r="D17" s="24">
        <v>717813</v>
      </c>
      <c r="E17" s="24">
        <v>3187787</v>
      </c>
      <c r="F17" s="24">
        <v>125000</v>
      </c>
      <c r="G17" s="24">
        <v>324700</v>
      </c>
      <c r="H17" s="24">
        <v>173700</v>
      </c>
      <c r="I17" s="24">
        <v>151000</v>
      </c>
      <c r="J17" s="24">
        <v>188500</v>
      </c>
      <c r="K17" s="24">
        <v>254100</v>
      </c>
      <c r="L17" s="24">
        <v>389100</v>
      </c>
      <c r="M17" s="24">
        <v>204500</v>
      </c>
      <c r="N17" s="24">
        <v>355400</v>
      </c>
      <c r="O17" s="24">
        <v>1849300</v>
      </c>
      <c r="Q17" s="26">
        <v>1</v>
      </c>
      <c r="R17" s="26">
        <v>0.75654612235225971</v>
      </c>
      <c r="S17" s="26">
        <v>9.4497571122023144E-2</v>
      </c>
      <c r="T17" s="26">
        <v>0.41966101025526259</v>
      </c>
      <c r="U17" s="26">
        <v>1.6455812851331603E-2</v>
      </c>
      <c r="V17" s="26">
        <v>4.2745619462618976E-2</v>
      </c>
      <c r="W17" s="26">
        <v>2.2866997538210396E-2</v>
      </c>
      <c r="X17" s="26">
        <v>1.9878621924408577E-2</v>
      </c>
      <c r="Y17" s="26">
        <v>2.4815365779808061E-2</v>
      </c>
      <c r="Z17" s="26">
        <v>3.3451376364186887E-2</v>
      </c>
      <c r="AA17" s="26">
        <v>5.1223654243625016E-2</v>
      </c>
      <c r="AB17" s="26">
        <v>2.6921709824778504E-2</v>
      </c>
      <c r="AC17" s="26">
        <v>4.678716709890602E-2</v>
      </c>
      <c r="AD17" s="26">
        <v>0.24345387764774029</v>
      </c>
      <c r="AF17" s="27">
        <v>125</v>
      </c>
      <c r="AG17" s="27">
        <v>717.81299999999999</v>
      </c>
      <c r="AH17" s="27">
        <v>3576.8870000000002</v>
      </c>
      <c r="AI17" s="27">
        <v>1327.2</v>
      </c>
      <c r="AJ17" s="27">
        <v>1849.3</v>
      </c>
      <c r="AL17" s="26">
        <v>1.6455812851331603E-2</v>
      </c>
      <c r="AM17" s="26">
        <v>9.4497571122023144E-2</v>
      </c>
      <c r="AN17" s="26">
        <v>0.47088466449888761</v>
      </c>
      <c r="AO17" s="26">
        <v>0.17472123853029844</v>
      </c>
      <c r="AP17" s="26">
        <v>0.24345387764774029</v>
      </c>
    </row>
    <row r="18" spans="1:42">
      <c r="A18" s="31" t="s">
        <v>58</v>
      </c>
      <c r="B18" s="24">
        <v>7776900</v>
      </c>
      <c r="C18" s="24">
        <v>5824700</v>
      </c>
      <c r="D18" s="24">
        <v>717536</v>
      </c>
      <c r="E18" s="24">
        <v>3204064</v>
      </c>
      <c r="F18" s="24">
        <v>141800</v>
      </c>
      <c r="G18" s="24">
        <v>335300</v>
      </c>
      <c r="H18" s="24">
        <v>177300</v>
      </c>
      <c r="I18" s="24">
        <v>158000</v>
      </c>
      <c r="J18" s="24">
        <v>193300</v>
      </c>
      <c r="K18" s="24">
        <v>261100.00000000003</v>
      </c>
      <c r="L18" s="24">
        <v>412000</v>
      </c>
      <c r="M18" s="24">
        <v>204200</v>
      </c>
      <c r="N18" s="24">
        <v>355500</v>
      </c>
      <c r="O18" s="24">
        <v>1952200</v>
      </c>
      <c r="Q18" s="26">
        <v>1</v>
      </c>
      <c r="R18" s="26">
        <v>0.74897452712520418</v>
      </c>
      <c r="S18" s="26">
        <v>9.2265041340379841E-2</v>
      </c>
      <c r="T18" s="26">
        <v>0.41199758258432023</v>
      </c>
      <c r="U18" s="26">
        <v>1.8233486350602426E-2</v>
      </c>
      <c r="V18" s="26">
        <v>4.3114865820571176E-2</v>
      </c>
      <c r="W18" s="26">
        <v>2.2798287235273697E-2</v>
      </c>
      <c r="X18" s="26">
        <v>2.0316578585297482E-2</v>
      </c>
      <c r="Y18" s="26">
        <v>2.4855662281886098E-2</v>
      </c>
      <c r="Z18" s="26">
        <v>3.3573789041906159E-2</v>
      </c>
      <c r="AA18" s="26">
        <v>5.2977407450269388E-2</v>
      </c>
      <c r="AB18" s="26">
        <v>2.6257249032390798E-2</v>
      </c>
      <c r="AC18" s="26">
        <v>4.5712301816919335E-2</v>
      </c>
      <c r="AD18" s="26">
        <v>0.25102547287479587</v>
      </c>
      <c r="AF18" s="27">
        <v>141.80000000000001</v>
      </c>
      <c r="AG18" s="27">
        <v>717.53599999999994</v>
      </c>
      <c r="AH18" s="27">
        <v>3616.0639999999999</v>
      </c>
      <c r="AI18" s="27">
        <v>1349.4</v>
      </c>
      <c r="AJ18" s="27">
        <v>1952.2</v>
      </c>
      <c r="AL18" s="26">
        <v>1.8233486350602426E-2</v>
      </c>
      <c r="AM18" s="26">
        <v>9.2265041340379841E-2</v>
      </c>
      <c r="AN18" s="26">
        <v>0.46497499003458964</v>
      </c>
      <c r="AO18" s="26">
        <v>0.17351386799367358</v>
      </c>
      <c r="AP18" s="26">
        <v>0.25102547287479587</v>
      </c>
    </row>
    <row r="19" spans="1:42">
      <c r="A19" s="31" t="s">
        <v>59</v>
      </c>
      <c r="B19" s="24">
        <v>7836500</v>
      </c>
      <c r="C19" s="24">
        <v>5959000</v>
      </c>
      <c r="D19" s="24">
        <v>726022</v>
      </c>
      <c r="E19" s="24">
        <v>3307478</v>
      </c>
      <c r="F19" s="24">
        <v>126900</v>
      </c>
      <c r="G19" s="24">
        <v>352300</v>
      </c>
      <c r="H19" s="24">
        <v>181000</v>
      </c>
      <c r="I19" s="24">
        <v>171300</v>
      </c>
      <c r="J19" s="24">
        <v>195000</v>
      </c>
      <c r="K19" s="24">
        <v>248700</v>
      </c>
      <c r="L19" s="24">
        <v>444000</v>
      </c>
      <c r="M19" s="24">
        <v>204200</v>
      </c>
      <c r="N19" s="24">
        <v>354400</v>
      </c>
      <c r="O19" s="24">
        <v>1877500</v>
      </c>
      <c r="Q19" s="26">
        <v>1</v>
      </c>
      <c r="R19" s="26">
        <v>0.76041600204172777</v>
      </c>
      <c r="S19" s="26">
        <v>9.2646206852548971E-2</v>
      </c>
      <c r="T19" s="26">
        <v>0.42206061379442356</v>
      </c>
      <c r="U19" s="26">
        <v>1.6193453710202258E-2</v>
      </c>
      <c r="V19" s="26">
        <v>4.4956294264020931E-2</v>
      </c>
      <c r="W19" s="26">
        <v>2.3097045875071779E-2</v>
      </c>
      <c r="X19" s="26">
        <v>2.1859248388949148E-2</v>
      </c>
      <c r="Y19" s="26">
        <v>2.4883557710712691E-2</v>
      </c>
      <c r="Z19" s="26">
        <v>3.1736106680278188E-2</v>
      </c>
      <c r="AA19" s="26">
        <v>5.6657946787468896E-2</v>
      </c>
      <c r="AB19" s="26">
        <v>2.6057551202705288E-2</v>
      </c>
      <c r="AC19" s="26">
        <v>4.5224271039367062E-2</v>
      </c>
      <c r="AD19" s="26">
        <v>0.23958399795827218</v>
      </c>
      <c r="AF19" s="27">
        <v>126.9</v>
      </c>
      <c r="AG19" s="27">
        <v>726.02200000000005</v>
      </c>
      <c r="AH19" s="27">
        <v>3751.4780000000001</v>
      </c>
      <c r="AI19" s="27">
        <v>1354.6</v>
      </c>
      <c r="AJ19" s="27">
        <v>1877.5</v>
      </c>
      <c r="AL19" s="26">
        <v>1.6193453710202258E-2</v>
      </c>
      <c r="AM19" s="26">
        <v>9.2646206852548971E-2</v>
      </c>
      <c r="AN19" s="26">
        <v>0.47871856058189244</v>
      </c>
      <c r="AO19" s="26">
        <v>0.17285778089708415</v>
      </c>
      <c r="AP19" s="26">
        <v>0.23958399795827218</v>
      </c>
    </row>
    <row r="20" spans="1:42">
      <c r="A20" s="31" t="s">
        <v>60</v>
      </c>
      <c r="B20" s="24">
        <v>7932700</v>
      </c>
      <c r="C20" s="24">
        <v>6003100</v>
      </c>
      <c r="D20" s="24">
        <v>736082</v>
      </c>
      <c r="E20" s="24">
        <v>3331718.0000000005</v>
      </c>
      <c r="F20" s="24">
        <v>125300</v>
      </c>
      <c r="G20" s="24">
        <v>349000</v>
      </c>
      <c r="H20" s="24">
        <v>184200</v>
      </c>
      <c r="I20" s="24">
        <v>164800</v>
      </c>
      <c r="J20" s="24">
        <v>200700</v>
      </c>
      <c r="K20" s="24">
        <v>244700</v>
      </c>
      <c r="L20" s="24">
        <v>463700</v>
      </c>
      <c r="M20" s="24">
        <v>203600</v>
      </c>
      <c r="N20" s="24">
        <v>348200</v>
      </c>
      <c r="O20" s="24">
        <v>1929600</v>
      </c>
      <c r="Q20" s="26">
        <v>1</v>
      </c>
      <c r="R20" s="26">
        <v>0.75675369042066387</v>
      </c>
      <c r="S20" s="26">
        <v>9.2790853051294017E-2</v>
      </c>
      <c r="T20" s="26">
        <v>0.41999798303225894</v>
      </c>
      <c r="U20" s="26">
        <v>1.5795378622663152E-2</v>
      </c>
      <c r="V20" s="26">
        <v>4.3995108853227778E-2</v>
      </c>
      <c r="W20" s="26">
        <v>2.3220341119669217E-2</v>
      </c>
      <c r="X20" s="26">
        <v>2.0774767733558561E-2</v>
      </c>
      <c r="Y20" s="26">
        <v>2.5300339102701477E-2</v>
      </c>
      <c r="Z20" s="26">
        <v>3.0847000390787499E-2</v>
      </c>
      <c r="AA20" s="26">
        <v>5.845424634739748E-2</v>
      </c>
      <c r="AB20" s="26">
        <v>2.5665914505779874E-2</v>
      </c>
      <c r="AC20" s="26">
        <v>4.3894260466171668E-2</v>
      </c>
      <c r="AD20" s="26">
        <v>0.24324630957933616</v>
      </c>
      <c r="AF20" s="27">
        <v>125.3</v>
      </c>
      <c r="AG20" s="27">
        <v>736.08199999999999</v>
      </c>
      <c r="AH20" s="27">
        <v>3795.4180000000006</v>
      </c>
      <c r="AI20" s="27">
        <v>1346.2</v>
      </c>
      <c r="AJ20" s="27">
        <v>1929.6</v>
      </c>
      <c r="AL20" s="26">
        <v>1.5795378622663152E-2</v>
      </c>
      <c r="AM20" s="26">
        <v>9.2790853051294017E-2</v>
      </c>
      <c r="AN20" s="26">
        <v>0.47845222937965642</v>
      </c>
      <c r="AO20" s="26">
        <v>0.16970262331866831</v>
      </c>
      <c r="AP20" s="26">
        <v>0.24324630957933616</v>
      </c>
    </row>
    <row r="21" spans="1:42">
      <c r="A21" s="31" t="s">
        <v>61</v>
      </c>
      <c r="B21" s="24">
        <v>8170400</v>
      </c>
      <c r="C21" s="24">
        <v>6136500</v>
      </c>
      <c r="D21" s="24">
        <v>744210</v>
      </c>
      <c r="E21" s="24">
        <v>3455590</v>
      </c>
      <c r="F21" s="24">
        <v>117100</v>
      </c>
      <c r="G21" s="24">
        <v>338700</v>
      </c>
      <c r="H21" s="24">
        <v>184900</v>
      </c>
      <c r="I21" s="24">
        <v>153800</v>
      </c>
      <c r="J21" s="24">
        <v>202300</v>
      </c>
      <c r="K21" s="24">
        <v>251300</v>
      </c>
      <c r="L21" s="24">
        <v>475000</v>
      </c>
      <c r="M21" s="24">
        <v>205200</v>
      </c>
      <c r="N21" s="24">
        <v>347000</v>
      </c>
      <c r="O21" s="24">
        <v>2033900</v>
      </c>
      <c r="Q21" s="26">
        <v>1</v>
      </c>
      <c r="R21" s="26">
        <v>0.75106481934788993</v>
      </c>
      <c r="S21" s="26">
        <v>9.1086115734847747E-2</v>
      </c>
      <c r="T21" s="26">
        <v>0.42294012533046116</v>
      </c>
      <c r="U21" s="26">
        <v>1.4332223636541663E-2</v>
      </c>
      <c r="V21" s="26">
        <v>4.1454518750611964E-2</v>
      </c>
      <c r="W21" s="26">
        <v>2.2630470968373641E-2</v>
      </c>
      <c r="X21" s="26">
        <v>1.8824047782238323E-2</v>
      </c>
      <c r="Y21" s="26">
        <v>2.476010966415353E-2</v>
      </c>
      <c r="Z21" s="26">
        <v>3.0757368060315284E-2</v>
      </c>
      <c r="AA21" s="26">
        <v>5.813668853422109E-2</v>
      </c>
      <c r="AB21" s="26">
        <v>2.511504944678351E-2</v>
      </c>
      <c r="AC21" s="26">
        <v>4.247038088710467E-2</v>
      </c>
      <c r="AD21" s="26">
        <v>0.24893518065211007</v>
      </c>
      <c r="AF21" s="27">
        <v>117.1</v>
      </c>
      <c r="AG21" s="27">
        <v>744.21</v>
      </c>
      <c r="AH21" s="27">
        <v>3930.59</v>
      </c>
      <c r="AI21" s="27">
        <v>1344.5</v>
      </c>
      <c r="AJ21" s="27">
        <v>2033.9</v>
      </c>
      <c r="AL21" s="26">
        <v>1.4332223636541663E-2</v>
      </c>
      <c r="AM21" s="26">
        <v>9.1086115734847747E-2</v>
      </c>
      <c r="AN21" s="26">
        <v>0.48107681386468226</v>
      </c>
      <c r="AO21" s="26">
        <v>0.16455742680896895</v>
      </c>
      <c r="AP21" s="26">
        <v>0.24893518065211007</v>
      </c>
    </row>
    <row r="22" spans="1:42">
      <c r="A22" s="31" t="s">
        <v>62</v>
      </c>
      <c r="B22" s="24">
        <v>8371200.0000000009</v>
      </c>
      <c r="C22" s="24">
        <v>6289100.0000000009</v>
      </c>
      <c r="D22" s="24">
        <v>758529</v>
      </c>
      <c r="E22" s="24">
        <v>3498671</v>
      </c>
      <c r="F22" s="24">
        <v>113000</v>
      </c>
      <c r="G22" s="24">
        <v>339700</v>
      </c>
      <c r="H22" s="24">
        <v>186700</v>
      </c>
      <c r="I22" s="24">
        <v>153000</v>
      </c>
      <c r="J22" s="24">
        <v>200300</v>
      </c>
      <c r="K22" s="24">
        <v>248700</v>
      </c>
      <c r="L22" s="24">
        <v>473300</v>
      </c>
      <c r="M22" s="24">
        <v>206000</v>
      </c>
      <c r="N22" s="24">
        <v>450900</v>
      </c>
      <c r="O22" s="24">
        <v>2082100</v>
      </c>
      <c r="Q22" s="26">
        <v>1</v>
      </c>
      <c r="R22" s="26">
        <v>0.75127819189602452</v>
      </c>
      <c r="S22" s="26">
        <v>9.0611740252293571E-2</v>
      </c>
      <c r="T22" s="26">
        <v>0.41794139430428129</v>
      </c>
      <c r="U22" s="26">
        <v>1.3498662079510702E-2</v>
      </c>
      <c r="V22" s="26">
        <v>4.0579606269113146E-2</v>
      </c>
      <c r="W22" s="26">
        <v>2.2302656727828742E-2</v>
      </c>
      <c r="X22" s="26">
        <v>1.82769495412844E-2</v>
      </c>
      <c r="Y22" s="26">
        <v>2.39272744648318E-2</v>
      </c>
      <c r="Z22" s="26">
        <v>2.970900229357798E-2</v>
      </c>
      <c r="AA22" s="26">
        <v>5.6539086391437302E-2</v>
      </c>
      <c r="AB22" s="26">
        <v>2.4608180428134552E-2</v>
      </c>
      <c r="AC22" s="26">
        <v>5.3863245412844034E-2</v>
      </c>
      <c r="AD22" s="26">
        <v>0.24872180810397551</v>
      </c>
      <c r="AF22" s="27">
        <v>113</v>
      </c>
      <c r="AG22" s="27">
        <v>758.529</v>
      </c>
      <c r="AH22" s="27">
        <v>3971.971</v>
      </c>
      <c r="AI22" s="27">
        <v>1445.6</v>
      </c>
      <c r="AJ22" s="27">
        <v>2082.1</v>
      </c>
      <c r="AL22" s="26">
        <v>1.3498662079510702E-2</v>
      </c>
      <c r="AM22" s="26">
        <v>9.0611740252293571E-2</v>
      </c>
      <c r="AN22" s="26">
        <v>0.47448048069571858</v>
      </c>
      <c r="AO22" s="26">
        <v>0.1726873088685015</v>
      </c>
      <c r="AP22" s="26">
        <v>0.24872180810397551</v>
      </c>
    </row>
    <row r="23" spans="1:42">
      <c r="A23" s="31" t="s">
        <v>63</v>
      </c>
      <c r="B23" s="24">
        <v>8420000</v>
      </c>
      <c r="C23" s="24">
        <v>6442200</v>
      </c>
      <c r="D23" s="24">
        <v>766349</v>
      </c>
      <c r="E23" s="24">
        <v>3622850.9999999995</v>
      </c>
      <c r="F23" s="24">
        <v>119500</v>
      </c>
      <c r="G23" s="24">
        <v>342500</v>
      </c>
      <c r="H23" s="24">
        <v>191600</v>
      </c>
      <c r="I23" s="24">
        <v>150900</v>
      </c>
      <c r="J23" s="24">
        <v>196100</v>
      </c>
      <c r="K23" s="24">
        <v>244200</v>
      </c>
      <c r="L23" s="24">
        <v>524900</v>
      </c>
      <c r="M23" s="24">
        <v>205200</v>
      </c>
      <c r="N23" s="24">
        <v>420500</v>
      </c>
      <c r="O23" s="24">
        <v>1977800</v>
      </c>
      <c r="Q23" s="26">
        <v>1</v>
      </c>
      <c r="R23" s="26">
        <v>0.76510688836104512</v>
      </c>
      <c r="S23" s="26">
        <v>9.1015320665083138E-2</v>
      </c>
      <c r="T23" s="26">
        <v>0.43026733966745839</v>
      </c>
      <c r="U23" s="26">
        <v>1.4192399049881236E-2</v>
      </c>
      <c r="V23" s="26">
        <v>4.0676959619952491E-2</v>
      </c>
      <c r="W23" s="26">
        <v>2.2755344418052256E-2</v>
      </c>
      <c r="X23" s="26">
        <v>1.7921615201900238E-2</v>
      </c>
      <c r="Y23" s="26">
        <v>2.328978622327791E-2</v>
      </c>
      <c r="Z23" s="26">
        <v>2.9002375296912113E-2</v>
      </c>
      <c r="AA23" s="26">
        <v>6.2339667458432307E-2</v>
      </c>
      <c r="AB23" s="26">
        <v>2.4370546318289787E-2</v>
      </c>
      <c r="AC23" s="26">
        <v>4.9940617577197151E-2</v>
      </c>
      <c r="AD23" s="26">
        <v>0.23489311163895488</v>
      </c>
      <c r="AF23" s="27">
        <v>119.5</v>
      </c>
      <c r="AG23" s="27">
        <v>766.34900000000005</v>
      </c>
      <c r="AH23" s="27">
        <v>4147.7509999999993</v>
      </c>
      <c r="AI23" s="27">
        <v>1408.5</v>
      </c>
      <c r="AJ23" s="27">
        <v>1977.8</v>
      </c>
      <c r="AL23" s="26">
        <v>1.4192399049881236E-2</v>
      </c>
      <c r="AM23" s="26">
        <v>9.1015320665083138E-2</v>
      </c>
      <c r="AN23" s="26">
        <v>0.49260700712589067</v>
      </c>
      <c r="AO23" s="26">
        <v>0.16728028503562944</v>
      </c>
      <c r="AP23" s="26">
        <v>0.23489311163895488</v>
      </c>
    </row>
    <row r="24" spans="1:42">
      <c r="A24" s="31" t="s">
        <v>64</v>
      </c>
      <c r="B24" s="24">
        <v>8507000</v>
      </c>
      <c r="C24" s="24">
        <v>6481700</v>
      </c>
      <c r="D24" s="24">
        <v>768915</v>
      </c>
      <c r="E24" s="24">
        <v>3663885</v>
      </c>
      <c r="F24" s="24">
        <v>113600</v>
      </c>
      <c r="G24" s="24">
        <v>356400</v>
      </c>
      <c r="H24" s="24">
        <v>201700</v>
      </c>
      <c r="I24" s="24">
        <v>154700</v>
      </c>
      <c r="J24" s="24">
        <v>196800</v>
      </c>
      <c r="K24" s="24">
        <v>235700</v>
      </c>
      <c r="L24" s="24">
        <v>526200</v>
      </c>
      <c r="M24" s="24">
        <v>203700</v>
      </c>
      <c r="N24" s="24">
        <v>416500</v>
      </c>
      <c r="O24" s="24">
        <v>2025300</v>
      </c>
      <c r="Q24" s="26">
        <v>1</v>
      </c>
      <c r="R24" s="26">
        <v>0.76192547313976722</v>
      </c>
      <c r="S24" s="26">
        <v>9.0386152580228044E-2</v>
      </c>
      <c r="T24" s="26">
        <v>0.43069060773480661</v>
      </c>
      <c r="U24" s="26">
        <v>1.3353708710473727E-2</v>
      </c>
      <c r="V24" s="26">
        <v>4.1894910074056657E-2</v>
      </c>
      <c r="W24" s="26">
        <v>2.3709885976254848E-2</v>
      </c>
      <c r="X24" s="26">
        <v>1.8185024097801809E-2</v>
      </c>
      <c r="Y24" s="26">
        <v>2.3133889737862935E-2</v>
      </c>
      <c r="Z24" s="26">
        <v>2.7706594569178324E-2</v>
      </c>
      <c r="AA24" s="26">
        <v>6.1854942988127423E-2</v>
      </c>
      <c r="AB24" s="26">
        <v>2.3944986481720935E-2</v>
      </c>
      <c r="AC24" s="26">
        <v>4.8959680263312565E-2</v>
      </c>
      <c r="AD24" s="26">
        <v>0.23807452686023275</v>
      </c>
      <c r="AF24" s="27">
        <v>113.6</v>
      </c>
      <c r="AG24" s="27">
        <v>768.91499999999996</v>
      </c>
      <c r="AH24" s="27">
        <v>4190.085</v>
      </c>
      <c r="AI24" s="27">
        <v>1409.1</v>
      </c>
      <c r="AJ24" s="27">
        <v>2025.3</v>
      </c>
      <c r="AL24" s="26">
        <v>1.3353708710473727E-2</v>
      </c>
      <c r="AM24" s="26">
        <v>9.0386152580228044E-2</v>
      </c>
      <c r="AN24" s="26">
        <v>0.49254555072293404</v>
      </c>
      <c r="AO24" s="26">
        <v>0.16564006112613142</v>
      </c>
      <c r="AP24" s="26">
        <v>0.23807452686023275</v>
      </c>
    </row>
    <row r="25" spans="1:42">
      <c r="A25" s="31" t="s">
        <v>65</v>
      </c>
      <c r="B25" s="24">
        <v>8680200</v>
      </c>
      <c r="C25" s="24">
        <v>6577100</v>
      </c>
      <c r="D25" s="24">
        <v>778938</v>
      </c>
      <c r="E25" s="24">
        <v>3779162.0000000005</v>
      </c>
      <c r="F25" s="24">
        <v>114800</v>
      </c>
      <c r="G25" s="24">
        <v>363400</v>
      </c>
      <c r="H25" s="24">
        <v>207200</v>
      </c>
      <c r="I25" s="24">
        <v>156200</v>
      </c>
      <c r="J25" s="24">
        <v>197900</v>
      </c>
      <c r="K25" s="24">
        <v>250700</v>
      </c>
      <c r="L25" s="24">
        <v>551700</v>
      </c>
      <c r="M25" s="24">
        <v>202400</v>
      </c>
      <c r="N25" s="24">
        <v>338100</v>
      </c>
      <c r="O25" s="24">
        <v>2103100</v>
      </c>
      <c r="Q25" s="26">
        <v>1</v>
      </c>
      <c r="R25" s="26">
        <v>0.75771295592267462</v>
      </c>
      <c r="S25" s="26">
        <v>8.9737333241169559E-2</v>
      </c>
      <c r="T25" s="26">
        <v>0.43537729545402187</v>
      </c>
      <c r="U25" s="26">
        <v>1.3225501716550309E-2</v>
      </c>
      <c r="V25" s="26">
        <v>4.1865394806571275E-2</v>
      </c>
      <c r="W25" s="26">
        <v>2.3870417732310314E-2</v>
      </c>
      <c r="X25" s="26">
        <v>1.7994977074260961E-2</v>
      </c>
      <c r="Y25" s="26">
        <v>2.27990138476072E-2</v>
      </c>
      <c r="Z25" s="26">
        <v>2.8881822999470057E-2</v>
      </c>
      <c r="AA25" s="26">
        <v>6.3558443353839769E-2</v>
      </c>
      <c r="AB25" s="26">
        <v>2.3317435082140965E-2</v>
      </c>
      <c r="AC25" s="26">
        <v>3.8950715421303655E-2</v>
      </c>
      <c r="AD25" s="26">
        <v>0.2422870440773254</v>
      </c>
      <c r="AF25" s="27">
        <v>114.8</v>
      </c>
      <c r="AG25" s="27">
        <v>778.93799999999999</v>
      </c>
      <c r="AH25" s="27">
        <v>4330.8620000000001</v>
      </c>
      <c r="AI25" s="27">
        <v>1352.5</v>
      </c>
      <c r="AJ25" s="27">
        <v>2103.1</v>
      </c>
      <c r="AL25" s="26">
        <v>1.3225501716550309E-2</v>
      </c>
      <c r="AM25" s="26">
        <v>8.9737333241169559E-2</v>
      </c>
      <c r="AN25" s="26">
        <v>0.49893573880786163</v>
      </c>
      <c r="AO25" s="26">
        <v>0.15581438215709315</v>
      </c>
      <c r="AP25" s="26">
        <v>0.2422870440773254</v>
      </c>
    </row>
    <row r="26" spans="1:42">
      <c r="A26" s="31" t="s">
        <v>66</v>
      </c>
      <c r="B26" s="24">
        <v>8849700</v>
      </c>
      <c r="C26" s="24">
        <v>6654900</v>
      </c>
      <c r="D26" s="24">
        <v>780890</v>
      </c>
      <c r="E26" s="24">
        <v>3795710.0000000005</v>
      </c>
      <c r="F26" s="24">
        <v>119800</v>
      </c>
      <c r="G26" s="24">
        <v>379600</v>
      </c>
      <c r="H26" s="24">
        <v>221300</v>
      </c>
      <c r="I26" s="24">
        <v>158300</v>
      </c>
      <c r="J26" s="24">
        <v>185400</v>
      </c>
      <c r="K26" s="24">
        <v>264500</v>
      </c>
      <c r="L26" s="24">
        <v>582000</v>
      </c>
      <c r="M26" s="24">
        <v>200300</v>
      </c>
      <c r="N26" s="24">
        <v>346800</v>
      </c>
      <c r="O26" s="24">
        <v>2194800</v>
      </c>
      <c r="Q26" s="26">
        <v>1</v>
      </c>
      <c r="R26" s="26">
        <v>0.75199159293535378</v>
      </c>
      <c r="S26" s="26">
        <v>8.823914934969547E-2</v>
      </c>
      <c r="T26" s="26">
        <v>0.42890832457597439</v>
      </c>
      <c r="U26" s="26">
        <v>1.3537182051368973E-2</v>
      </c>
      <c r="V26" s="26">
        <v>4.2894109404838579E-2</v>
      </c>
      <c r="W26" s="26">
        <v>2.5006497395391934E-2</v>
      </c>
      <c r="X26" s="26">
        <v>1.7887612009446649E-2</v>
      </c>
      <c r="Y26" s="26">
        <v>2.0949862707210415E-2</v>
      </c>
      <c r="Z26" s="26">
        <v>2.9888018802897272E-2</v>
      </c>
      <c r="AA26" s="26">
        <v>6.5764941184446937E-2</v>
      </c>
      <c r="AB26" s="26">
        <v>2.2633535600076839E-2</v>
      </c>
      <c r="AC26" s="26">
        <v>3.9187769076917858E-2</v>
      </c>
      <c r="AD26" s="26">
        <v>0.24800840706464625</v>
      </c>
      <c r="AF26" s="27">
        <v>119.8</v>
      </c>
      <c r="AG26" s="27">
        <v>780.89</v>
      </c>
      <c r="AH26" s="27">
        <v>4377.71</v>
      </c>
      <c r="AI26" s="27">
        <v>1376.6</v>
      </c>
      <c r="AJ26" s="27">
        <v>2194.8000000000002</v>
      </c>
      <c r="AL26" s="26">
        <v>1.3537182051368973E-2</v>
      </c>
      <c r="AM26" s="26">
        <v>8.823914934969547E-2</v>
      </c>
      <c r="AN26" s="26">
        <v>0.49467326576042131</v>
      </c>
      <c r="AO26" s="26">
        <v>0.15555329559194098</v>
      </c>
      <c r="AP26" s="26">
        <v>0.24800840706464625</v>
      </c>
    </row>
    <row r="27" spans="1:42">
      <c r="A27" s="31" t="s">
        <v>67</v>
      </c>
      <c r="B27" s="24">
        <v>8867700</v>
      </c>
      <c r="C27" s="24">
        <v>6675700</v>
      </c>
      <c r="D27" s="24">
        <v>790497</v>
      </c>
      <c r="E27" s="24">
        <v>3924603.0000000005</v>
      </c>
      <c r="F27" s="24">
        <v>110400</v>
      </c>
      <c r="G27" s="24">
        <v>391300</v>
      </c>
      <c r="H27" s="24">
        <v>232000</v>
      </c>
      <c r="I27" s="24">
        <v>159300</v>
      </c>
      <c r="J27" s="24">
        <v>168900</v>
      </c>
      <c r="K27" s="24">
        <v>267700</v>
      </c>
      <c r="L27" s="24">
        <v>608900</v>
      </c>
      <c r="M27" s="24">
        <v>198600</v>
      </c>
      <c r="N27" s="24">
        <v>214700</v>
      </c>
      <c r="O27" s="24">
        <v>2192000</v>
      </c>
      <c r="Q27" s="26">
        <v>1</v>
      </c>
      <c r="R27" s="26">
        <v>0.75281076265547997</v>
      </c>
      <c r="S27" s="26">
        <v>8.9143408099056132E-2</v>
      </c>
      <c r="T27" s="26">
        <v>0.4425728204607734</v>
      </c>
      <c r="U27" s="26">
        <v>1.2449676917351738E-2</v>
      </c>
      <c r="V27" s="26">
        <v>4.4126436392751218E-2</v>
      </c>
      <c r="W27" s="26">
        <v>2.6162364536463794E-2</v>
      </c>
      <c r="X27" s="26">
        <v>1.7964071856287425E-2</v>
      </c>
      <c r="Y27" s="26">
        <v>1.904665245779627E-2</v>
      </c>
      <c r="Z27" s="26">
        <v>3.0188211148324821E-2</v>
      </c>
      <c r="AA27" s="26">
        <v>6.8664930026951745E-2</v>
      </c>
      <c r="AB27" s="26">
        <v>2.2395886193714267E-2</v>
      </c>
      <c r="AC27" s="26">
        <v>2.4211464077494728E-2</v>
      </c>
      <c r="AD27" s="26">
        <v>0.24718923734452</v>
      </c>
      <c r="AF27" s="27">
        <v>110.4</v>
      </c>
      <c r="AG27" s="27">
        <v>790.49699999999996</v>
      </c>
      <c r="AH27" s="27">
        <v>4533.5029999999997</v>
      </c>
      <c r="AI27" s="27">
        <v>1241.2</v>
      </c>
      <c r="AJ27" s="27">
        <v>2192</v>
      </c>
      <c r="AL27" s="26">
        <v>1.2449676917351738E-2</v>
      </c>
      <c r="AM27" s="26">
        <v>8.9143408099056132E-2</v>
      </c>
      <c r="AN27" s="26">
        <v>0.51123775048772513</v>
      </c>
      <c r="AO27" s="26">
        <v>0.13996865027008129</v>
      </c>
      <c r="AP27" s="26">
        <v>0.24718923734452</v>
      </c>
    </row>
    <row r="28" spans="1:42">
      <c r="A28" s="31" t="s">
        <v>68</v>
      </c>
      <c r="B28" s="24">
        <v>9007700</v>
      </c>
      <c r="C28" s="24">
        <v>6772400</v>
      </c>
      <c r="D28" s="24">
        <v>779633</v>
      </c>
      <c r="E28" s="24">
        <v>3958367</v>
      </c>
      <c r="F28" s="24">
        <v>119700</v>
      </c>
      <c r="G28" s="24">
        <v>385000</v>
      </c>
      <c r="H28" s="24">
        <v>246100</v>
      </c>
      <c r="I28" s="24">
        <v>138900</v>
      </c>
      <c r="J28" s="24">
        <v>155100</v>
      </c>
      <c r="K28" s="24">
        <v>306300</v>
      </c>
      <c r="L28" s="24">
        <v>586000</v>
      </c>
      <c r="M28" s="24">
        <v>197100</v>
      </c>
      <c r="N28" s="24">
        <v>285100</v>
      </c>
      <c r="O28" s="24">
        <v>2235300</v>
      </c>
      <c r="Q28" s="26">
        <v>1</v>
      </c>
      <c r="R28" s="26">
        <v>0.7518456431719529</v>
      </c>
      <c r="S28" s="26">
        <v>8.6551838982204116E-2</v>
      </c>
      <c r="T28" s="26">
        <v>0.43944258800803759</v>
      </c>
      <c r="U28" s="26">
        <v>1.3288630838060771E-2</v>
      </c>
      <c r="V28" s="26">
        <v>4.2741210297856276E-2</v>
      </c>
      <c r="W28" s="26">
        <v>2.7321069751434883E-2</v>
      </c>
      <c r="X28" s="26">
        <v>1.5420140546421395E-2</v>
      </c>
      <c r="Y28" s="26">
        <v>1.7218601862850673E-2</v>
      </c>
      <c r="Z28" s="26">
        <v>3.4004240816190592E-2</v>
      </c>
      <c r="AA28" s="26">
        <v>6.5055452557256574E-2</v>
      </c>
      <c r="AB28" s="26">
        <v>2.1881279349889537E-2</v>
      </c>
      <c r="AC28" s="26">
        <v>3.1650698846542404E-2</v>
      </c>
      <c r="AD28" s="26">
        <v>0.24815435682804712</v>
      </c>
      <c r="AF28" s="27">
        <v>119.7</v>
      </c>
      <c r="AG28" s="27">
        <v>779.63300000000004</v>
      </c>
      <c r="AH28" s="27">
        <v>4544.3670000000002</v>
      </c>
      <c r="AI28" s="27">
        <v>1328.6</v>
      </c>
      <c r="AJ28" s="27">
        <v>2235.3000000000002</v>
      </c>
      <c r="AL28" s="26">
        <v>1.3288630838060771E-2</v>
      </c>
      <c r="AM28" s="26">
        <v>8.6551838982204116E-2</v>
      </c>
      <c r="AN28" s="26">
        <v>0.50449804056529413</v>
      </c>
      <c r="AO28" s="26">
        <v>0.14749603117332949</v>
      </c>
      <c r="AP28" s="26">
        <v>0.24815435682804712</v>
      </c>
    </row>
    <row r="29" spans="1:42">
      <c r="A29" s="31" t="s">
        <v>69</v>
      </c>
      <c r="B29" s="24">
        <v>9229200</v>
      </c>
      <c r="C29" s="24">
        <v>6876000</v>
      </c>
      <c r="D29" s="24">
        <v>754612</v>
      </c>
      <c r="E29" s="24">
        <v>4078888</v>
      </c>
      <c r="F29" s="24">
        <v>129800.00000000001</v>
      </c>
      <c r="G29" s="24">
        <v>398800</v>
      </c>
      <c r="H29" s="24">
        <v>257200</v>
      </c>
      <c r="I29" s="24">
        <v>141600</v>
      </c>
      <c r="J29" s="24">
        <v>141900</v>
      </c>
      <c r="K29" s="24">
        <v>362900</v>
      </c>
      <c r="L29" s="24">
        <v>588100</v>
      </c>
      <c r="M29" s="24">
        <v>196500</v>
      </c>
      <c r="N29" s="24">
        <v>224500</v>
      </c>
      <c r="O29" s="24">
        <v>2353200</v>
      </c>
      <c r="Q29" s="26">
        <v>1</v>
      </c>
      <c r="R29" s="26">
        <v>0.74502665453127037</v>
      </c>
      <c r="S29" s="26">
        <v>8.1763533133966101E-2</v>
      </c>
      <c r="T29" s="26">
        <v>0.44195466562648983</v>
      </c>
      <c r="U29" s="26">
        <v>1.4064057556451265E-2</v>
      </c>
      <c r="V29" s="26">
        <v>4.3210679148788629E-2</v>
      </c>
      <c r="W29" s="26">
        <v>2.786807090538725E-2</v>
      </c>
      <c r="X29" s="26">
        <v>1.5342608243401378E-2</v>
      </c>
      <c r="Y29" s="26">
        <v>1.5375113769340788E-2</v>
      </c>
      <c r="Z29" s="26">
        <v>3.9320851211372597E-2</v>
      </c>
      <c r="AA29" s="26">
        <v>6.3721666016556142E-2</v>
      </c>
      <c r="AB29" s="26">
        <v>2.1291119490313353E-2</v>
      </c>
      <c r="AC29" s="26">
        <v>2.4324968577991591E-2</v>
      </c>
      <c r="AD29" s="26">
        <v>0.25497334546872968</v>
      </c>
      <c r="AF29" s="27">
        <v>129.80000000000001</v>
      </c>
      <c r="AG29" s="27">
        <v>754.61199999999997</v>
      </c>
      <c r="AH29" s="27">
        <v>4666.9880000000003</v>
      </c>
      <c r="AI29" s="27">
        <v>1324.6</v>
      </c>
      <c r="AJ29" s="27">
        <v>2353.1999999999998</v>
      </c>
      <c r="AL29" s="26">
        <v>1.4064057556451265E-2</v>
      </c>
      <c r="AM29" s="26">
        <v>8.1763533133966101E-2</v>
      </c>
      <c r="AN29" s="26">
        <v>0.50567633164304593</v>
      </c>
      <c r="AO29" s="26">
        <v>0.14352273219780695</v>
      </c>
      <c r="AP29" s="26">
        <v>0.25497334546872968</v>
      </c>
    </row>
    <row r="30" spans="1:42">
      <c r="A30" s="31" t="s">
        <v>70</v>
      </c>
      <c r="B30" s="24">
        <v>9437600</v>
      </c>
      <c r="C30" s="24">
        <v>6931300</v>
      </c>
      <c r="D30" s="24">
        <v>612305</v>
      </c>
      <c r="E30" s="24">
        <v>4082395</v>
      </c>
      <c r="F30" s="24">
        <v>125000</v>
      </c>
      <c r="G30" s="24">
        <v>412300</v>
      </c>
      <c r="H30" s="24">
        <v>270300</v>
      </c>
      <c r="I30" s="24">
        <v>142000</v>
      </c>
      <c r="J30" s="24">
        <v>152100</v>
      </c>
      <c r="K30" s="24">
        <v>484400</v>
      </c>
      <c r="L30" s="24">
        <v>582400</v>
      </c>
      <c r="M30" s="24">
        <v>195400</v>
      </c>
      <c r="N30" s="24">
        <v>285000</v>
      </c>
      <c r="O30" s="24">
        <v>2506300</v>
      </c>
      <c r="Q30" s="26">
        <v>1</v>
      </c>
      <c r="R30" s="26">
        <v>0.73443460201746202</v>
      </c>
      <c r="S30" s="26">
        <v>6.4879312537085704E-2</v>
      </c>
      <c r="T30" s="26">
        <v>0.43256707213698398</v>
      </c>
      <c r="U30" s="26">
        <v>1.324489276934814E-2</v>
      </c>
      <c r="V30" s="26">
        <v>4.36869543104179E-2</v>
      </c>
      <c r="W30" s="26">
        <v>2.8640756124438418E-2</v>
      </c>
      <c r="X30" s="26">
        <v>1.5046198185979485E-2</v>
      </c>
      <c r="Y30" s="26">
        <v>1.6116385521742816E-2</v>
      </c>
      <c r="Z30" s="26">
        <v>5.1326608459777913E-2</v>
      </c>
      <c r="AA30" s="26">
        <v>6.1710604390946854E-2</v>
      </c>
      <c r="AB30" s="26">
        <v>2.0704416377045013E-2</v>
      </c>
      <c r="AC30" s="26">
        <v>3.0198355514113758E-2</v>
      </c>
      <c r="AD30" s="26">
        <v>0.26556539798253792</v>
      </c>
      <c r="AF30" s="27">
        <v>125</v>
      </c>
      <c r="AG30" s="27">
        <v>612.30499999999995</v>
      </c>
      <c r="AH30" s="27">
        <v>4664.7950000000001</v>
      </c>
      <c r="AI30" s="27">
        <v>1529.2</v>
      </c>
      <c r="AJ30" s="27">
        <v>2506.3000000000002</v>
      </c>
      <c r="AL30" s="26">
        <v>1.324489276934814E-2</v>
      </c>
      <c r="AM30" s="26">
        <v>6.4879312537085704E-2</v>
      </c>
      <c r="AN30" s="26">
        <v>0.49427767652793081</v>
      </c>
      <c r="AO30" s="26">
        <v>0.16203272018309739</v>
      </c>
      <c r="AP30" s="26">
        <v>0.26556539798253792</v>
      </c>
    </row>
    <row r="31" spans="1:42">
      <c r="A31" s="31" t="s">
        <v>71</v>
      </c>
      <c r="B31" s="24">
        <v>9492000</v>
      </c>
      <c r="C31" s="24">
        <v>6904600</v>
      </c>
      <c r="D31" s="24">
        <v>478796</v>
      </c>
      <c r="E31" s="24">
        <v>4207004</v>
      </c>
      <c r="F31" s="24">
        <v>112700</v>
      </c>
      <c r="G31" s="24">
        <v>418500</v>
      </c>
      <c r="H31" s="24">
        <v>276700</v>
      </c>
      <c r="I31" s="24">
        <v>141800</v>
      </c>
      <c r="J31" s="24">
        <v>159400</v>
      </c>
      <c r="K31" s="24">
        <v>477200</v>
      </c>
      <c r="L31" s="24">
        <v>574300</v>
      </c>
      <c r="M31" s="24">
        <v>195000</v>
      </c>
      <c r="N31" s="24">
        <v>281700</v>
      </c>
      <c r="O31" s="24">
        <v>2587400</v>
      </c>
      <c r="Q31" s="26">
        <v>1</v>
      </c>
      <c r="R31" s="26">
        <v>0.72741255794353143</v>
      </c>
      <c r="S31" s="26">
        <v>5.044205646860514E-2</v>
      </c>
      <c r="T31" s="26">
        <v>0.44321576064053941</v>
      </c>
      <c r="U31" s="26">
        <v>1.1873156342182891E-2</v>
      </c>
      <c r="V31" s="26">
        <v>4.40897597977244E-2</v>
      </c>
      <c r="W31" s="26">
        <v>2.915086388537716E-2</v>
      </c>
      <c r="X31" s="26">
        <v>1.493889591234724E-2</v>
      </c>
      <c r="Y31" s="26">
        <v>1.6793088916982724E-2</v>
      </c>
      <c r="Z31" s="26">
        <v>5.0273914875684785E-2</v>
      </c>
      <c r="AA31" s="26">
        <v>6.0503581963758955E-2</v>
      </c>
      <c r="AB31" s="26">
        <v>2.0543615676359039E-2</v>
      </c>
      <c r="AC31" s="26">
        <v>2.9677623261694059E-2</v>
      </c>
      <c r="AD31" s="26">
        <v>0.27258744205646862</v>
      </c>
      <c r="AF31" s="27">
        <v>112.7</v>
      </c>
      <c r="AG31" s="27">
        <v>478.79599999999999</v>
      </c>
      <c r="AH31" s="27">
        <v>4781.3040000000001</v>
      </c>
      <c r="AI31" s="27">
        <v>1531.8</v>
      </c>
      <c r="AJ31" s="27">
        <v>2587.4</v>
      </c>
      <c r="AL31" s="26">
        <v>1.1873156342182891E-2</v>
      </c>
      <c r="AM31" s="26">
        <v>5.044205646860514E-2</v>
      </c>
      <c r="AN31" s="26">
        <v>0.5037193426042984</v>
      </c>
      <c r="AO31" s="26">
        <v>0.161378002528445</v>
      </c>
      <c r="AP31" s="26">
        <v>0.27258744205646862</v>
      </c>
    </row>
    <row r="32" spans="1:42">
      <c r="A32" s="31" t="s">
        <v>72</v>
      </c>
      <c r="B32" s="24">
        <v>10024700</v>
      </c>
      <c r="C32" s="24">
        <v>7222300</v>
      </c>
      <c r="D32" s="24">
        <v>476578</v>
      </c>
      <c r="E32" s="24">
        <v>4216121.9999999991</v>
      </c>
      <c r="F32" s="24">
        <v>130000</v>
      </c>
      <c r="G32" s="24">
        <v>436200</v>
      </c>
      <c r="H32" s="24">
        <v>292300</v>
      </c>
      <c r="I32" s="24">
        <v>143900</v>
      </c>
      <c r="J32" s="24">
        <v>163400</v>
      </c>
      <c r="K32" s="24">
        <v>656100</v>
      </c>
      <c r="L32" s="24">
        <v>544800</v>
      </c>
      <c r="M32" s="24">
        <v>194300</v>
      </c>
      <c r="N32" s="24">
        <v>404800</v>
      </c>
      <c r="O32" s="24">
        <v>2802400</v>
      </c>
      <c r="Q32" s="26">
        <v>1</v>
      </c>
      <c r="R32" s="26">
        <v>0.72045048729637795</v>
      </c>
      <c r="S32" s="26">
        <v>4.7540375273075502E-2</v>
      </c>
      <c r="T32" s="26">
        <v>0.4205733837421568</v>
      </c>
      <c r="U32" s="26">
        <v>1.2967969116282781E-2</v>
      </c>
      <c r="V32" s="26">
        <v>4.351252406555807E-2</v>
      </c>
      <c r="W32" s="26">
        <v>2.9157979789918902E-2</v>
      </c>
      <c r="X32" s="26">
        <v>1.4354544275639172E-2</v>
      </c>
      <c r="Y32" s="26">
        <v>1.6299739643081589E-2</v>
      </c>
      <c r="Z32" s="26">
        <v>6.5448342593793327E-2</v>
      </c>
      <c r="AA32" s="26">
        <v>5.4345765958083533E-2</v>
      </c>
      <c r="AB32" s="26">
        <v>1.938212614841342E-2</v>
      </c>
      <c r="AC32" s="26">
        <v>4.0380260755932845E-2</v>
      </c>
      <c r="AD32" s="26">
        <v>0.27954951270362205</v>
      </c>
      <c r="AF32" s="27">
        <v>130</v>
      </c>
      <c r="AG32" s="27">
        <v>476.57799999999997</v>
      </c>
      <c r="AH32" s="27">
        <v>4760.9219999999987</v>
      </c>
      <c r="AI32" s="27">
        <v>1854.8</v>
      </c>
      <c r="AJ32" s="27">
        <v>2802.4</v>
      </c>
      <c r="AL32" s="26">
        <v>1.2967969116282781E-2</v>
      </c>
      <c r="AM32" s="26">
        <v>4.7540375273075502E-2</v>
      </c>
      <c r="AN32" s="26">
        <v>0.47491914970024035</v>
      </c>
      <c r="AO32" s="26">
        <v>0.18502299320677926</v>
      </c>
      <c r="AP32" s="26">
        <v>0.27954951270362205</v>
      </c>
    </row>
    <row r="33" spans="1:42">
      <c r="A33" s="31" t="s">
        <v>73</v>
      </c>
      <c r="B33" s="24">
        <v>10699800</v>
      </c>
      <c r="C33" s="24">
        <v>7622600</v>
      </c>
      <c r="D33" s="24">
        <v>475921</v>
      </c>
      <c r="E33" s="24">
        <v>4330478.9999999991</v>
      </c>
      <c r="F33" s="24">
        <v>105000</v>
      </c>
      <c r="G33" s="24">
        <v>443700</v>
      </c>
      <c r="H33" s="24">
        <v>297300</v>
      </c>
      <c r="I33" s="24">
        <v>146400</v>
      </c>
      <c r="J33" s="24">
        <v>171400</v>
      </c>
      <c r="K33" s="24">
        <v>768800</v>
      </c>
      <c r="L33" s="24">
        <v>526700</v>
      </c>
      <c r="M33" s="24">
        <v>194100</v>
      </c>
      <c r="N33" s="24">
        <v>606600</v>
      </c>
      <c r="O33" s="24">
        <v>3077200</v>
      </c>
      <c r="Q33" s="26">
        <v>1</v>
      </c>
      <c r="R33" s="26">
        <v>0.71240583936148338</v>
      </c>
      <c r="S33" s="26">
        <v>4.4479429522047143E-2</v>
      </c>
      <c r="T33" s="26">
        <v>0.40472522850894399</v>
      </c>
      <c r="U33" s="26">
        <v>9.8132675377109856E-3</v>
      </c>
      <c r="V33" s="26">
        <v>4.1468064823641564E-2</v>
      </c>
      <c r="W33" s="26">
        <v>2.778556608534739E-2</v>
      </c>
      <c r="X33" s="26">
        <v>1.3682498738294174E-2</v>
      </c>
      <c r="Y33" s="26">
        <v>1.6018991009177742E-2</v>
      </c>
      <c r="Z33" s="26">
        <v>7.1851810314211478E-2</v>
      </c>
      <c r="AA33" s="26">
        <v>4.9225219162975009E-2</v>
      </c>
      <c r="AB33" s="26">
        <v>1.8140525991140022E-2</v>
      </c>
      <c r="AC33" s="26">
        <v>5.6692648460718892E-2</v>
      </c>
      <c r="AD33" s="26">
        <v>0.28759416063851662</v>
      </c>
      <c r="AF33" s="27">
        <v>105</v>
      </c>
      <c r="AG33" s="27">
        <v>475.92099999999999</v>
      </c>
      <c r="AH33" s="27">
        <v>4857.1789999999992</v>
      </c>
      <c r="AI33" s="27">
        <v>2184.6</v>
      </c>
      <c r="AJ33" s="27">
        <v>3077.2</v>
      </c>
      <c r="AL33" s="26">
        <v>9.8132675377109856E-3</v>
      </c>
      <c r="AM33" s="26">
        <v>4.4479429522047143E-2</v>
      </c>
      <c r="AN33" s="26">
        <v>0.453950447671919</v>
      </c>
      <c r="AO33" s="26">
        <v>0.20417204059888969</v>
      </c>
      <c r="AP33" s="26">
        <v>0.28759416063851662</v>
      </c>
    </row>
    <row r="34" spans="1:42">
      <c r="A34" s="31" t="s">
        <v>74</v>
      </c>
      <c r="B34" s="24">
        <v>11126900</v>
      </c>
      <c r="C34" s="24">
        <v>7861200</v>
      </c>
      <c r="D34" s="24">
        <v>474746</v>
      </c>
      <c r="E34" s="24">
        <v>4310454</v>
      </c>
      <c r="F34" s="24">
        <v>125600</v>
      </c>
      <c r="G34" s="24">
        <v>481500</v>
      </c>
      <c r="H34" s="24">
        <v>331300</v>
      </c>
      <c r="I34" s="24">
        <v>150200</v>
      </c>
      <c r="J34" s="24">
        <v>191000</v>
      </c>
      <c r="K34" s="24">
        <v>716000</v>
      </c>
      <c r="L34" s="24">
        <v>556000</v>
      </c>
      <c r="M34" s="24">
        <v>194000</v>
      </c>
      <c r="N34" s="24">
        <v>812000</v>
      </c>
      <c r="O34" s="24">
        <v>3265700</v>
      </c>
      <c r="Q34" s="26">
        <v>1</v>
      </c>
      <c r="R34" s="26">
        <v>0.70650405773396008</v>
      </c>
      <c r="S34" s="26">
        <v>4.2666510888028114E-2</v>
      </c>
      <c r="T34" s="26">
        <v>0.3873903782724748</v>
      </c>
      <c r="U34" s="26">
        <v>1.1287959809111252E-2</v>
      </c>
      <c r="V34" s="26">
        <v>4.3273508344642261E-2</v>
      </c>
      <c r="W34" s="26">
        <v>2.9774690165275144E-2</v>
      </c>
      <c r="X34" s="26">
        <v>1.3498818179367119E-2</v>
      </c>
      <c r="Y34" s="26">
        <v>1.71656076714988E-2</v>
      </c>
      <c r="Z34" s="26">
        <v>6.4348560695252049E-2</v>
      </c>
      <c r="AA34" s="26">
        <v>4.9968994059441531E-2</v>
      </c>
      <c r="AB34" s="26">
        <v>1.7435224545920246E-2</v>
      </c>
      <c r="AC34" s="26">
        <v>7.2976300676738354E-2</v>
      </c>
      <c r="AD34" s="26">
        <v>0.29349594226603998</v>
      </c>
      <c r="AF34" s="27">
        <v>125.6</v>
      </c>
      <c r="AG34" s="27">
        <v>474.74599999999998</v>
      </c>
      <c r="AH34" s="27">
        <v>4866.4539999999997</v>
      </c>
      <c r="AI34" s="27">
        <v>2394.5</v>
      </c>
      <c r="AJ34" s="27">
        <v>3265.7</v>
      </c>
      <c r="AL34" s="26">
        <v>1.1287959809111252E-2</v>
      </c>
      <c r="AM34" s="26">
        <v>4.2666510888028114E-2</v>
      </c>
      <c r="AN34" s="26">
        <v>0.43735937233191635</v>
      </c>
      <c r="AO34" s="26">
        <v>0.2151992019340517</v>
      </c>
      <c r="AP34" s="26">
        <v>0.29349594226603998</v>
      </c>
    </row>
    <row r="35" spans="1:42">
      <c r="A35" s="31" t="s">
        <v>75</v>
      </c>
      <c r="B35" s="24">
        <v>11545300</v>
      </c>
      <c r="C35" s="24">
        <v>8084500</v>
      </c>
      <c r="D35" s="24">
        <v>653193</v>
      </c>
      <c r="E35" s="24">
        <v>4373607</v>
      </c>
      <c r="F35" s="24">
        <v>140800</v>
      </c>
      <c r="G35" s="24">
        <v>513900</v>
      </c>
      <c r="H35" s="24">
        <v>354000</v>
      </c>
      <c r="I35" s="24">
        <v>159900</v>
      </c>
      <c r="J35" s="24">
        <v>200000</v>
      </c>
      <c r="K35" s="24">
        <v>695600</v>
      </c>
      <c r="L35" s="24">
        <v>554300</v>
      </c>
      <c r="M35" s="24">
        <v>193600</v>
      </c>
      <c r="N35" s="24">
        <v>759500</v>
      </c>
      <c r="O35" s="24">
        <v>3460800</v>
      </c>
      <c r="Q35" s="26">
        <v>1</v>
      </c>
      <c r="R35" s="26">
        <v>0.70024165677808281</v>
      </c>
      <c r="S35" s="26">
        <v>5.6576528977159535E-2</v>
      </c>
      <c r="T35" s="26">
        <v>0.37882142516868333</v>
      </c>
      <c r="U35" s="26">
        <v>1.2195438836582853E-2</v>
      </c>
      <c r="V35" s="26">
        <v>4.4511619446874484E-2</v>
      </c>
      <c r="W35" s="26">
        <v>3.0661827756749499E-2</v>
      </c>
      <c r="X35" s="26">
        <v>1.3849791690124985E-2</v>
      </c>
      <c r="Y35" s="26">
        <v>1.7323066529237006E-2</v>
      </c>
      <c r="Z35" s="26">
        <v>6.0249625388686306E-2</v>
      </c>
      <c r="AA35" s="26">
        <v>4.8010878885780359E-2</v>
      </c>
      <c r="AB35" s="26">
        <v>1.6768728400301421E-2</v>
      </c>
      <c r="AC35" s="26">
        <v>6.5784345144777531E-2</v>
      </c>
      <c r="AD35" s="26">
        <v>0.29975834322191713</v>
      </c>
      <c r="AF35" s="27">
        <v>140.80000000000001</v>
      </c>
      <c r="AG35" s="27">
        <v>653.19299999999998</v>
      </c>
      <c r="AH35" s="27">
        <v>4927.9070000000002</v>
      </c>
      <c r="AI35" s="27">
        <v>2362.6</v>
      </c>
      <c r="AJ35" s="27">
        <v>3460.8</v>
      </c>
      <c r="AL35" s="26">
        <v>1.2195438836582853E-2</v>
      </c>
      <c r="AM35" s="26">
        <v>5.6576528977159535E-2</v>
      </c>
      <c r="AN35" s="26">
        <v>0.42683230405446371</v>
      </c>
      <c r="AO35" s="26">
        <v>0.20463738490987676</v>
      </c>
      <c r="AP35" s="26">
        <v>0.29975834322191713</v>
      </c>
    </row>
    <row r="36" spans="1:42">
      <c r="A36" s="31" t="s">
        <v>76</v>
      </c>
      <c r="B36" s="24">
        <v>11909800</v>
      </c>
      <c r="C36" s="24">
        <v>8339200</v>
      </c>
      <c r="D36" s="24">
        <v>769160</v>
      </c>
      <c r="E36" s="24">
        <v>4357940.0000000009</v>
      </c>
      <c r="F36" s="24">
        <v>198100</v>
      </c>
      <c r="G36" s="24">
        <v>566100</v>
      </c>
      <c r="H36" s="24">
        <v>398800</v>
      </c>
      <c r="I36" s="24">
        <v>167300</v>
      </c>
      <c r="J36" s="24">
        <v>210200</v>
      </c>
      <c r="K36" s="24">
        <v>644900</v>
      </c>
      <c r="L36" s="24">
        <v>543800</v>
      </c>
      <c r="M36" s="24">
        <v>192500</v>
      </c>
      <c r="N36" s="24">
        <v>856400</v>
      </c>
      <c r="O36" s="24">
        <v>3570600</v>
      </c>
      <c r="Q36" s="26">
        <v>1</v>
      </c>
      <c r="R36" s="26">
        <v>0.70019647685099662</v>
      </c>
      <c r="S36" s="26">
        <v>6.4582108851534037E-2</v>
      </c>
      <c r="T36" s="26">
        <v>0.36591210599674223</v>
      </c>
      <c r="U36" s="26">
        <v>1.6633360761725637E-2</v>
      </c>
      <c r="V36" s="26">
        <v>4.7532284337268471E-2</v>
      </c>
      <c r="W36" s="26">
        <v>3.3485029135669787E-2</v>
      </c>
      <c r="X36" s="26">
        <v>1.4047255201598684E-2</v>
      </c>
      <c r="Y36" s="26">
        <v>1.7649330803204084E-2</v>
      </c>
      <c r="Z36" s="26">
        <v>5.4148684276814053E-2</v>
      </c>
      <c r="AA36" s="26">
        <v>4.5659876740163564E-2</v>
      </c>
      <c r="AB36" s="26">
        <v>1.6163159750793465E-2</v>
      </c>
      <c r="AC36" s="26">
        <v>7.1907168886127387E-2</v>
      </c>
      <c r="AD36" s="26">
        <v>0.29980352314900333</v>
      </c>
      <c r="AF36" s="27">
        <v>198.1</v>
      </c>
      <c r="AG36" s="27">
        <v>769.16</v>
      </c>
      <c r="AH36" s="27">
        <v>4901.7400000000007</v>
      </c>
      <c r="AI36" s="27">
        <v>2470.1</v>
      </c>
      <c r="AJ36" s="27">
        <v>3570.6</v>
      </c>
      <c r="AL36" s="26">
        <v>1.6633360761725637E-2</v>
      </c>
      <c r="AM36" s="26">
        <v>6.4582108851534037E-2</v>
      </c>
      <c r="AN36" s="26">
        <v>0.41157198273690582</v>
      </c>
      <c r="AO36" s="26">
        <v>0.20740062805420745</v>
      </c>
      <c r="AP36" s="26">
        <v>0.29980352314900333</v>
      </c>
    </row>
    <row r="37" spans="1:42">
      <c r="A37" s="31" t="s">
        <v>77</v>
      </c>
      <c r="B37" s="24">
        <v>12311300</v>
      </c>
      <c r="C37" s="24">
        <v>8626200</v>
      </c>
      <c r="D37" s="24">
        <v>776587</v>
      </c>
      <c r="E37" s="24">
        <v>4500313</v>
      </c>
      <c r="F37" s="24">
        <v>202400</v>
      </c>
      <c r="G37" s="24">
        <v>605000</v>
      </c>
      <c r="H37" s="24">
        <v>430500</v>
      </c>
      <c r="I37" s="24">
        <v>174500</v>
      </c>
      <c r="J37" s="24">
        <v>222000</v>
      </c>
      <c r="K37" s="24">
        <v>666300</v>
      </c>
      <c r="L37" s="24">
        <v>547200</v>
      </c>
      <c r="M37" s="24">
        <v>191300</v>
      </c>
      <c r="N37" s="24">
        <v>915200</v>
      </c>
      <c r="O37" s="24">
        <v>3685100</v>
      </c>
      <c r="Q37" s="26">
        <v>1</v>
      </c>
      <c r="R37" s="26">
        <v>0.70067336511984923</v>
      </c>
      <c r="S37" s="26">
        <v>6.3079203658427618E-2</v>
      </c>
      <c r="T37" s="26">
        <v>0.36554328137564679</v>
      </c>
      <c r="U37" s="26">
        <v>1.6440180971952597E-2</v>
      </c>
      <c r="V37" s="26">
        <v>4.9141845296597438E-2</v>
      </c>
      <c r="W37" s="26">
        <v>3.4967875041628425E-2</v>
      </c>
      <c r="X37" s="26">
        <v>1.4173970254969012E-2</v>
      </c>
      <c r="Y37" s="26">
        <v>1.8032214307181209E-2</v>
      </c>
      <c r="Z37" s="26">
        <v>5.4121010778715492E-2</v>
      </c>
      <c r="AA37" s="26">
        <v>4.4446971481484493E-2</v>
      </c>
      <c r="AB37" s="26">
        <v>1.5538570256593536E-2</v>
      </c>
      <c r="AC37" s="26">
        <v>7.4338209612307388E-2</v>
      </c>
      <c r="AD37" s="26">
        <v>0.29932663488015077</v>
      </c>
      <c r="AF37" s="27">
        <v>202.4</v>
      </c>
      <c r="AG37" s="27">
        <v>776.58699999999999</v>
      </c>
      <c r="AH37" s="27">
        <v>5047.5129999999999</v>
      </c>
      <c r="AI37" s="27">
        <v>2599.8000000000002</v>
      </c>
      <c r="AJ37" s="27">
        <v>3685.1</v>
      </c>
      <c r="AL37" s="26">
        <v>1.6440180971952597E-2</v>
      </c>
      <c r="AM37" s="26">
        <v>6.3079203658427618E-2</v>
      </c>
      <c r="AN37" s="26">
        <v>0.40999025285713131</v>
      </c>
      <c r="AO37" s="26">
        <v>0.21117185025139507</v>
      </c>
      <c r="AP37" s="26">
        <v>0.29932663488015077</v>
      </c>
    </row>
    <row r="38" spans="1:42">
      <c r="A38" s="31" t="s">
        <v>78</v>
      </c>
      <c r="B38" s="24">
        <v>12773100</v>
      </c>
      <c r="C38" s="24">
        <v>8895200</v>
      </c>
      <c r="D38" s="24">
        <v>776705</v>
      </c>
      <c r="E38" s="24">
        <v>4483095</v>
      </c>
      <c r="F38" s="24">
        <v>269400</v>
      </c>
      <c r="G38" s="24">
        <v>641900</v>
      </c>
      <c r="H38" s="24">
        <v>462800</v>
      </c>
      <c r="I38" s="24">
        <v>179100</v>
      </c>
      <c r="J38" s="24">
        <v>225700</v>
      </c>
      <c r="K38" s="24">
        <v>646400</v>
      </c>
      <c r="L38" s="24">
        <v>545400</v>
      </c>
      <c r="M38" s="24">
        <v>190200</v>
      </c>
      <c r="N38" s="24">
        <v>1116400</v>
      </c>
      <c r="O38" s="24">
        <v>3877900</v>
      </c>
      <c r="Q38" s="26">
        <v>1</v>
      </c>
      <c r="R38" s="26">
        <v>0.69640103029021927</v>
      </c>
      <c r="S38" s="26">
        <v>6.0807869663589885E-2</v>
      </c>
      <c r="T38" s="26">
        <v>0.35097940202456723</v>
      </c>
      <c r="U38" s="26">
        <v>2.1091199473894356E-2</v>
      </c>
      <c r="V38" s="26">
        <v>5.0254049525956891E-2</v>
      </c>
      <c r="W38" s="26">
        <v>3.6232394641864542E-2</v>
      </c>
      <c r="X38" s="26">
        <v>1.4021654884092351E-2</v>
      </c>
      <c r="Y38" s="26">
        <v>1.7669946997987959E-2</v>
      </c>
      <c r="Z38" s="26">
        <v>5.0606352412491874E-2</v>
      </c>
      <c r="AA38" s="26">
        <v>4.2699109848040019E-2</v>
      </c>
      <c r="AB38" s="26">
        <v>1.4890668670878644E-2</v>
      </c>
      <c r="AC38" s="26">
        <v>8.7402431672812392E-2</v>
      </c>
      <c r="AD38" s="26">
        <v>0.30359896970978073</v>
      </c>
      <c r="AF38" s="27">
        <v>269.39999999999998</v>
      </c>
      <c r="AG38" s="27">
        <v>776.70500000000004</v>
      </c>
      <c r="AH38" s="27">
        <v>5028.4949999999999</v>
      </c>
      <c r="AI38" s="27">
        <v>2820.6</v>
      </c>
      <c r="AJ38" s="27">
        <v>3877.9</v>
      </c>
      <c r="AL38" s="26">
        <v>2.1091199473894356E-2</v>
      </c>
      <c r="AM38" s="26">
        <v>6.0807869663589885E-2</v>
      </c>
      <c r="AN38" s="26">
        <v>0.39367851187260727</v>
      </c>
      <c r="AO38" s="26">
        <v>0.22082344928012776</v>
      </c>
      <c r="AP38" s="26">
        <v>0.30359896970978073</v>
      </c>
    </row>
    <row r="39" spans="1:42">
      <c r="A39" s="31" t="s">
        <v>79</v>
      </c>
      <c r="B39" s="24">
        <v>13201800</v>
      </c>
      <c r="C39" s="24">
        <v>9131800</v>
      </c>
      <c r="D39" s="24">
        <v>776989</v>
      </c>
      <c r="E39" s="24">
        <v>4568111.0000000009</v>
      </c>
      <c r="F39" s="24">
        <v>266100</v>
      </c>
      <c r="G39" s="24">
        <v>667200</v>
      </c>
      <c r="H39" s="24">
        <v>485200</v>
      </c>
      <c r="I39" s="24">
        <v>182000</v>
      </c>
      <c r="J39" s="24">
        <v>231800</v>
      </c>
      <c r="K39" s="24">
        <v>632100</v>
      </c>
      <c r="L39" s="24">
        <v>537100</v>
      </c>
      <c r="M39" s="24">
        <v>189600</v>
      </c>
      <c r="N39" s="24">
        <v>1262800</v>
      </c>
      <c r="O39" s="24">
        <v>4070000</v>
      </c>
      <c r="Q39" s="26">
        <v>1</v>
      </c>
      <c r="R39" s="26">
        <v>0.69170870638852278</v>
      </c>
      <c r="S39" s="26">
        <v>5.8854777378842281E-2</v>
      </c>
      <c r="T39" s="26">
        <v>0.34602183035646661</v>
      </c>
      <c r="U39" s="26">
        <v>2.0156342316956777E-2</v>
      </c>
      <c r="V39" s="26">
        <v>5.0538562923237738E-2</v>
      </c>
      <c r="W39" s="26">
        <v>3.6752564044296991E-2</v>
      </c>
      <c r="X39" s="26">
        <v>1.3785998878940751E-2</v>
      </c>
      <c r="Y39" s="26">
        <v>1.7558211759002559E-2</v>
      </c>
      <c r="Z39" s="26">
        <v>4.7879834568013452E-2</v>
      </c>
      <c r="AA39" s="26">
        <v>4.0683846142192732E-2</v>
      </c>
      <c r="AB39" s="26">
        <v>1.4361677953006408E-2</v>
      </c>
      <c r="AC39" s="26">
        <v>9.565362299080428E-2</v>
      </c>
      <c r="AD39" s="26">
        <v>0.30829129361147722</v>
      </c>
      <c r="AF39" s="27">
        <v>266.10000000000002</v>
      </c>
      <c r="AG39" s="27">
        <v>776.98900000000003</v>
      </c>
      <c r="AH39" s="27">
        <v>5105.2110000000011</v>
      </c>
      <c r="AI39" s="27">
        <v>2983.5</v>
      </c>
      <c r="AJ39" s="27">
        <v>4070</v>
      </c>
      <c r="AL39" s="26">
        <v>2.0156342316956777E-2</v>
      </c>
      <c r="AM39" s="26">
        <v>5.8854777378842281E-2</v>
      </c>
      <c r="AN39" s="26">
        <v>0.38670567649865933</v>
      </c>
      <c r="AO39" s="26">
        <v>0.22599191019406445</v>
      </c>
      <c r="AP39" s="26">
        <v>0.30829129361147722</v>
      </c>
    </row>
    <row r="40" spans="1:42">
      <c r="A40" s="31" t="s">
        <v>80</v>
      </c>
      <c r="B40" s="24">
        <v>13561600</v>
      </c>
      <c r="C40" s="24">
        <v>9237400</v>
      </c>
      <c r="D40" s="24">
        <v>811669</v>
      </c>
      <c r="E40" s="24">
        <v>4538831</v>
      </c>
      <c r="F40" s="24">
        <v>322900</v>
      </c>
      <c r="G40" s="24">
        <v>687600</v>
      </c>
      <c r="H40" s="24">
        <v>502100</v>
      </c>
      <c r="I40" s="24">
        <v>185500</v>
      </c>
      <c r="J40" s="24">
        <v>240600</v>
      </c>
      <c r="K40" s="24">
        <v>607400</v>
      </c>
      <c r="L40" s="24">
        <v>531300</v>
      </c>
      <c r="M40" s="24">
        <v>188700</v>
      </c>
      <c r="N40" s="24">
        <v>1308400</v>
      </c>
      <c r="O40" s="24">
        <v>4324200</v>
      </c>
      <c r="Q40" s="26">
        <v>1</v>
      </c>
      <c r="R40" s="26">
        <v>0.68114381783860312</v>
      </c>
      <c r="S40" s="26">
        <v>5.9850533860311465E-2</v>
      </c>
      <c r="T40" s="26">
        <v>0.33468255957999055</v>
      </c>
      <c r="U40" s="26">
        <v>2.3809874941009911E-2</v>
      </c>
      <c r="V40" s="26">
        <v>5.0701982067012742E-2</v>
      </c>
      <c r="W40" s="26">
        <v>3.7023655025955636E-2</v>
      </c>
      <c r="X40" s="26">
        <v>1.3678327041057103E-2</v>
      </c>
      <c r="Y40" s="26">
        <v>1.7741269466729589E-2</v>
      </c>
      <c r="Z40" s="26">
        <v>4.4788225578102879E-2</v>
      </c>
      <c r="AA40" s="26">
        <v>3.9176793298725816E-2</v>
      </c>
      <c r="AB40" s="26">
        <v>1.3914287399716847E-2</v>
      </c>
      <c r="AC40" s="26">
        <v>9.6478291647003306E-2</v>
      </c>
      <c r="AD40" s="26">
        <v>0.31885618216139688</v>
      </c>
      <c r="AF40" s="27">
        <v>322.89999999999998</v>
      </c>
      <c r="AG40" s="27">
        <v>811.66899999999998</v>
      </c>
      <c r="AH40" s="27">
        <v>5070.1310000000003</v>
      </c>
      <c r="AI40" s="27">
        <v>3032.7</v>
      </c>
      <c r="AJ40" s="27">
        <v>4324.2</v>
      </c>
      <c r="AL40" s="26">
        <v>2.3809874941009911E-2</v>
      </c>
      <c r="AM40" s="26">
        <v>5.9850533860311465E-2</v>
      </c>
      <c r="AN40" s="26">
        <v>0.37385935287871636</v>
      </c>
      <c r="AO40" s="26">
        <v>0.22362405615856537</v>
      </c>
      <c r="AP40" s="26">
        <v>0.31885618216139688</v>
      </c>
    </row>
    <row r="41" spans="1:42">
      <c r="A41" s="31" t="s">
        <v>81</v>
      </c>
      <c r="B41" s="24">
        <v>14025200</v>
      </c>
      <c r="C41" s="24">
        <v>9589600</v>
      </c>
      <c r="D41" s="24">
        <v>1016102</v>
      </c>
      <c r="E41" s="24">
        <v>4640098</v>
      </c>
      <c r="F41" s="24">
        <v>319100</v>
      </c>
      <c r="G41" s="24">
        <v>706400</v>
      </c>
      <c r="H41" s="24">
        <v>520799.99999999994</v>
      </c>
      <c r="I41" s="24">
        <v>185600</v>
      </c>
      <c r="J41" s="24">
        <v>248400</v>
      </c>
      <c r="K41" s="24">
        <v>638000</v>
      </c>
      <c r="L41" s="24">
        <v>538700</v>
      </c>
      <c r="M41" s="24">
        <v>187900</v>
      </c>
      <c r="N41" s="24">
        <v>1294900</v>
      </c>
      <c r="O41" s="24">
        <v>4435600</v>
      </c>
      <c r="Q41" s="26">
        <v>1</v>
      </c>
      <c r="R41" s="26">
        <v>0.68374069531985282</v>
      </c>
      <c r="S41" s="26">
        <v>7.2448307332515754E-2</v>
      </c>
      <c r="T41" s="26">
        <v>0.33084005932179222</v>
      </c>
      <c r="U41" s="26">
        <v>2.2751903716168042E-2</v>
      </c>
      <c r="V41" s="26">
        <v>5.0366483187405525E-2</v>
      </c>
      <c r="W41" s="26">
        <v>3.7133160311439407E-2</v>
      </c>
      <c r="X41" s="26">
        <v>1.3233322875966118E-2</v>
      </c>
      <c r="Y41" s="26">
        <v>1.7710977383566723E-2</v>
      </c>
      <c r="Z41" s="26">
        <v>4.5489547386133533E-2</v>
      </c>
      <c r="AA41" s="26">
        <v>3.8409434446567609E-2</v>
      </c>
      <c r="AB41" s="26">
        <v>1.339731340729544E-2</v>
      </c>
      <c r="AC41" s="26">
        <v>9.2326669138408007E-2</v>
      </c>
      <c r="AD41" s="26">
        <v>0.31625930468014718</v>
      </c>
      <c r="AF41" s="27">
        <v>319.10000000000002</v>
      </c>
      <c r="AG41" s="27">
        <v>1016.102</v>
      </c>
      <c r="AH41" s="27">
        <v>5178.7979999999998</v>
      </c>
      <c r="AI41" s="27">
        <v>3075.6</v>
      </c>
      <c r="AJ41" s="27">
        <v>4435.6000000000004</v>
      </c>
      <c r="AL41" s="26">
        <v>2.2751903716168042E-2</v>
      </c>
      <c r="AM41" s="26">
        <v>7.2448307332515754E-2</v>
      </c>
      <c r="AN41" s="26">
        <v>0.3692494937683598</v>
      </c>
      <c r="AO41" s="26">
        <v>0.21929099050280923</v>
      </c>
      <c r="AP41" s="26">
        <v>0.31625930468014718</v>
      </c>
    </row>
    <row r="42" spans="1:42">
      <c r="A42" s="31" t="s">
        <v>82</v>
      </c>
      <c r="B42" s="24">
        <v>14270000</v>
      </c>
      <c r="C42" s="24">
        <v>9788600</v>
      </c>
      <c r="D42" s="24">
        <v>1333445</v>
      </c>
      <c r="E42" s="24">
        <v>4625455</v>
      </c>
      <c r="F42" s="24">
        <v>321200</v>
      </c>
      <c r="G42" s="24">
        <v>720400</v>
      </c>
      <c r="H42" s="24">
        <v>532500</v>
      </c>
      <c r="I42" s="24">
        <v>187900</v>
      </c>
      <c r="J42" s="24">
        <v>251400</v>
      </c>
      <c r="K42" s="24">
        <v>641000</v>
      </c>
      <c r="L42" s="24">
        <v>526000</v>
      </c>
      <c r="M42" s="24">
        <v>186700</v>
      </c>
      <c r="N42" s="24">
        <v>1183100</v>
      </c>
      <c r="O42" s="24">
        <v>4481400</v>
      </c>
      <c r="Q42" s="26">
        <v>1</v>
      </c>
      <c r="R42" s="26">
        <v>0.68595655220742813</v>
      </c>
      <c r="S42" s="26">
        <v>9.3443938332165383E-2</v>
      </c>
      <c r="T42" s="26">
        <v>0.32413840224246671</v>
      </c>
      <c r="U42" s="26">
        <v>2.250875963559916E-2</v>
      </c>
      <c r="V42" s="26">
        <v>5.0483531885073582E-2</v>
      </c>
      <c r="W42" s="26">
        <v>3.731604765241766E-2</v>
      </c>
      <c r="X42" s="26">
        <v>1.3167484232655921E-2</v>
      </c>
      <c r="Y42" s="26">
        <v>1.7617379117028733E-2</v>
      </c>
      <c r="Z42" s="26">
        <v>4.491941135248774E-2</v>
      </c>
      <c r="AA42" s="26">
        <v>3.6860546601261389E-2</v>
      </c>
      <c r="AB42" s="26">
        <v>1.3083391730903995E-2</v>
      </c>
      <c r="AC42" s="26">
        <v>8.2908199018920811E-2</v>
      </c>
      <c r="AD42" s="26">
        <v>0.31404344779257182</v>
      </c>
      <c r="AF42" s="27">
        <v>321.2</v>
      </c>
      <c r="AG42" s="27">
        <v>1333.4449999999999</v>
      </c>
      <c r="AH42" s="27">
        <v>5151.4549999999999</v>
      </c>
      <c r="AI42" s="27">
        <v>2982.6</v>
      </c>
      <c r="AJ42" s="27">
        <v>4481.3999999999996</v>
      </c>
      <c r="AL42" s="26">
        <v>2.250875963559916E-2</v>
      </c>
      <c r="AM42" s="26">
        <v>9.3443938332165383E-2</v>
      </c>
      <c r="AN42" s="26">
        <v>0.36099894884372807</v>
      </c>
      <c r="AO42" s="26">
        <v>0.20901191310441486</v>
      </c>
      <c r="AP42" s="26">
        <v>0.31404344779257182</v>
      </c>
    </row>
    <row r="43" spans="1:42">
      <c r="A43" s="31" t="s">
        <v>83</v>
      </c>
      <c r="B43" s="24">
        <v>14343100</v>
      </c>
      <c r="C43" s="24">
        <v>9652500</v>
      </c>
      <c r="D43" s="24">
        <v>1617060</v>
      </c>
      <c r="E43" s="24">
        <v>4603340</v>
      </c>
      <c r="F43" s="24">
        <v>279300</v>
      </c>
      <c r="G43" s="24">
        <v>729400</v>
      </c>
      <c r="H43" s="24">
        <v>542500</v>
      </c>
      <c r="I43" s="24">
        <v>186900</v>
      </c>
      <c r="J43" s="24">
        <v>250600</v>
      </c>
      <c r="K43" s="24">
        <v>653000</v>
      </c>
      <c r="L43" s="24">
        <v>508700</v>
      </c>
      <c r="M43" s="24">
        <v>186000</v>
      </c>
      <c r="N43" s="24">
        <v>825100</v>
      </c>
      <c r="O43" s="24">
        <v>4690600</v>
      </c>
      <c r="Q43" s="26">
        <v>1</v>
      </c>
      <c r="R43" s="26">
        <v>0.67297167279040093</v>
      </c>
      <c r="S43" s="26">
        <v>0.11274131812509151</v>
      </c>
      <c r="T43" s="26">
        <v>0.32094456567966478</v>
      </c>
      <c r="U43" s="26">
        <v>1.9472777851371043E-2</v>
      </c>
      <c r="V43" s="26">
        <v>5.0853720604332395E-2</v>
      </c>
      <c r="W43" s="26">
        <v>3.7823064748903651E-2</v>
      </c>
      <c r="X43" s="26">
        <v>1.3030655855428742E-2</v>
      </c>
      <c r="Y43" s="26">
        <v>1.7471815716267752E-2</v>
      </c>
      <c r="Z43" s="26">
        <v>4.5527117568726426E-2</v>
      </c>
      <c r="AA43" s="26">
        <v>3.5466530945193156E-2</v>
      </c>
      <c r="AB43" s="26">
        <v>1.2967907913909824E-2</v>
      </c>
      <c r="AC43" s="26">
        <v>5.7525918385844067E-2</v>
      </c>
      <c r="AD43" s="26">
        <v>0.32702832720959907</v>
      </c>
      <c r="AF43" s="27">
        <v>279.3</v>
      </c>
      <c r="AG43" s="27">
        <v>1617.06</v>
      </c>
      <c r="AH43" s="27">
        <v>5112.04</v>
      </c>
      <c r="AI43" s="27">
        <v>2644.1</v>
      </c>
      <c r="AJ43" s="27">
        <v>4690.6000000000004</v>
      </c>
      <c r="AL43" s="26">
        <v>1.9472777851371043E-2</v>
      </c>
      <c r="AM43" s="26">
        <v>0.11274131812509151</v>
      </c>
      <c r="AN43" s="26">
        <v>0.35641109662485793</v>
      </c>
      <c r="AO43" s="26">
        <v>0.18434648018908048</v>
      </c>
      <c r="AP43" s="26">
        <v>0.32702832720959907</v>
      </c>
    </row>
    <row r="44" spans="1:42">
      <c r="A44" s="31" t="s">
        <v>84</v>
      </c>
      <c r="B44" s="24">
        <v>14790300</v>
      </c>
      <c r="C44" s="24">
        <v>9878100</v>
      </c>
      <c r="D44" s="24">
        <v>1664655</v>
      </c>
      <c r="E44" s="24">
        <v>4663345</v>
      </c>
      <c r="F44" s="24">
        <v>293700</v>
      </c>
      <c r="G44" s="24">
        <v>758000</v>
      </c>
      <c r="H44" s="24">
        <v>569000</v>
      </c>
      <c r="I44" s="24">
        <v>189000</v>
      </c>
      <c r="J44" s="24">
        <v>253400</v>
      </c>
      <c r="K44" s="24">
        <v>719400</v>
      </c>
      <c r="L44" s="24">
        <v>487900</v>
      </c>
      <c r="M44" s="24">
        <v>185100</v>
      </c>
      <c r="N44" s="24">
        <v>852700</v>
      </c>
      <c r="O44" s="24">
        <v>4912200</v>
      </c>
      <c r="Q44" s="26">
        <v>1</v>
      </c>
      <c r="R44" s="26">
        <v>0.66787691933226512</v>
      </c>
      <c r="S44" s="26">
        <v>0.11255045536601692</v>
      </c>
      <c r="T44" s="26">
        <v>0.31529752608128303</v>
      </c>
      <c r="U44" s="26">
        <v>1.9857609379120098E-2</v>
      </c>
      <c r="V44" s="26">
        <v>5.1249805615842817E-2</v>
      </c>
      <c r="W44" s="26">
        <v>3.8471160152261957E-2</v>
      </c>
      <c r="X44" s="26">
        <v>1.2778645463580861E-2</v>
      </c>
      <c r="Y44" s="26">
        <v>1.713285058450471E-2</v>
      </c>
      <c r="Z44" s="26">
        <v>4.8639987018518897E-2</v>
      </c>
      <c r="AA44" s="26">
        <v>3.2987836622651333E-2</v>
      </c>
      <c r="AB44" s="26">
        <v>1.2514959128618081E-2</v>
      </c>
      <c r="AC44" s="26">
        <v>5.7652650723785184E-2</v>
      </c>
      <c r="AD44" s="26">
        <v>0.33212308066773494</v>
      </c>
      <c r="AF44" s="27">
        <v>293.7</v>
      </c>
      <c r="AG44" s="27">
        <v>1664.655</v>
      </c>
      <c r="AH44" s="27">
        <v>5151.2449999999999</v>
      </c>
      <c r="AI44" s="27">
        <v>2768.6</v>
      </c>
      <c r="AJ44" s="27">
        <v>4912.2</v>
      </c>
      <c r="AL44" s="26">
        <v>1.9857609379120098E-2</v>
      </c>
      <c r="AM44" s="26">
        <v>0.11255045536601692</v>
      </c>
      <c r="AN44" s="26">
        <v>0.34828536270393434</v>
      </c>
      <c r="AO44" s="26">
        <v>0.18719025307126969</v>
      </c>
      <c r="AP44" s="26">
        <v>0.33212308066773494</v>
      </c>
    </row>
    <row r="45" spans="1:42">
      <c r="A45" s="31" t="s">
        <v>85</v>
      </c>
      <c r="B45" s="24">
        <v>15222800</v>
      </c>
      <c r="C45" s="24">
        <v>10215400</v>
      </c>
      <c r="D45" s="24">
        <v>1672092</v>
      </c>
      <c r="E45" s="24">
        <v>4767508</v>
      </c>
      <c r="F45" s="24">
        <v>279700</v>
      </c>
      <c r="G45" s="24">
        <v>772800</v>
      </c>
      <c r="H45" s="24">
        <v>583900</v>
      </c>
      <c r="I45" s="24">
        <v>188900</v>
      </c>
      <c r="J45" s="24">
        <v>260700</v>
      </c>
      <c r="K45" s="24">
        <v>827900</v>
      </c>
      <c r="L45" s="24">
        <v>485200</v>
      </c>
      <c r="M45" s="24">
        <v>185200</v>
      </c>
      <c r="N45" s="24">
        <v>964300</v>
      </c>
      <c r="O45" s="24">
        <v>5007400</v>
      </c>
      <c r="Q45" s="26">
        <v>1</v>
      </c>
      <c r="R45" s="26">
        <v>0.67105920067267522</v>
      </c>
      <c r="S45" s="26">
        <v>0.10984129069553564</v>
      </c>
      <c r="T45" s="26">
        <v>0.31318206900176054</v>
      </c>
      <c r="U45" s="26">
        <v>1.8373755156738576E-2</v>
      </c>
      <c r="V45" s="26">
        <v>5.0765956328664895E-2</v>
      </c>
      <c r="W45" s="26">
        <v>3.835693827679533E-2</v>
      </c>
      <c r="X45" s="26">
        <v>1.2409018051869563E-2</v>
      </c>
      <c r="Y45" s="26">
        <v>1.7125627348451009E-2</v>
      </c>
      <c r="Z45" s="26">
        <v>5.4385526972698849E-2</v>
      </c>
      <c r="AA45" s="26">
        <v>3.1873242767427805E-2</v>
      </c>
      <c r="AB45" s="26">
        <v>1.216596158393988E-2</v>
      </c>
      <c r="AC45" s="26">
        <v>6.3345770817458028E-2</v>
      </c>
      <c r="AD45" s="26">
        <v>0.32894079932732478</v>
      </c>
      <c r="AF45" s="27">
        <v>279.7</v>
      </c>
      <c r="AG45" s="27">
        <v>1672.0920000000001</v>
      </c>
      <c r="AH45" s="27">
        <v>5252.7079999999996</v>
      </c>
      <c r="AI45" s="27">
        <v>3010.9</v>
      </c>
      <c r="AJ45" s="27">
        <v>5007.3999999999996</v>
      </c>
      <c r="AL45" s="26">
        <v>1.8373755156738576E-2</v>
      </c>
      <c r="AM45" s="26">
        <v>0.10984129069553564</v>
      </c>
      <c r="AN45" s="26">
        <v>0.34505531176918836</v>
      </c>
      <c r="AO45" s="26">
        <v>0.19778884305121264</v>
      </c>
      <c r="AP45" s="26">
        <v>0.32894079932732478</v>
      </c>
    </row>
    <row r="46" spans="1:42">
      <c r="A46" s="31" t="s">
        <v>86</v>
      </c>
      <c r="B46" s="24">
        <v>15582300</v>
      </c>
      <c r="C46" s="24">
        <v>10434000</v>
      </c>
      <c r="D46" s="24">
        <v>1664911</v>
      </c>
      <c r="E46" s="24">
        <v>4732289</v>
      </c>
      <c r="F46" s="24">
        <v>320200</v>
      </c>
      <c r="G46" s="24">
        <v>785700</v>
      </c>
      <c r="H46" s="24">
        <v>596400</v>
      </c>
      <c r="I46" s="24">
        <v>189300</v>
      </c>
      <c r="J46" s="24">
        <v>260500</v>
      </c>
      <c r="K46" s="24">
        <v>882200</v>
      </c>
      <c r="L46" s="24">
        <v>483400</v>
      </c>
      <c r="M46" s="24">
        <v>184800</v>
      </c>
      <c r="N46" s="24">
        <v>1120100</v>
      </c>
      <c r="O46" s="24">
        <v>5148300</v>
      </c>
      <c r="Q46" s="26">
        <v>1</v>
      </c>
      <c r="R46" s="26">
        <v>0.66960589900078937</v>
      </c>
      <c r="S46" s="26">
        <v>0.10684629355101621</v>
      </c>
      <c r="T46" s="26">
        <v>0.30369643762474091</v>
      </c>
      <c r="U46" s="26">
        <v>2.0548956187469117E-2</v>
      </c>
      <c r="V46" s="26">
        <v>5.0422594867253229E-2</v>
      </c>
      <c r="W46" s="26">
        <v>3.8274195722069269E-2</v>
      </c>
      <c r="X46" s="26">
        <v>1.2148399145183959E-2</v>
      </c>
      <c r="Y46" s="26">
        <v>1.6717686092553731E-2</v>
      </c>
      <c r="Z46" s="26">
        <v>5.6615518890022656E-2</v>
      </c>
      <c r="AA46" s="26">
        <v>3.1022377954473986E-2</v>
      </c>
      <c r="AB46" s="26">
        <v>1.1859609942049633E-2</v>
      </c>
      <c r="AC46" s="26">
        <v>7.1882841429057334E-2</v>
      </c>
      <c r="AD46" s="26">
        <v>0.33039410099921063</v>
      </c>
      <c r="AF46" s="27">
        <v>320.2</v>
      </c>
      <c r="AG46" s="27">
        <v>1664.9110000000001</v>
      </c>
      <c r="AH46" s="27">
        <v>5215.6890000000003</v>
      </c>
      <c r="AI46" s="27">
        <v>3233.3</v>
      </c>
      <c r="AJ46" s="27">
        <v>5148.3</v>
      </c>
      <c r="AL46" s="26">
        <v>2.0548956187469117E-2</v>
      </c>
      <c r="AM46" s="26">
        <v>0.10684629355101621</v>
      </c>
      <c r="AN46" s="26">
        <v>0.3347188155792149</v>
      </c>
      <c r="AO46" s="26">
        <v>0.20749825122093657</v>
      </c>
      <c r="AP46" s="26">
        <v>0.33039410099921063</v>
      </c>
    </row>
    <row r="47" spans="1:42">
      <c r="A47" s="31" t="s">
        <v>136</v>
      </c>
      <c r="B47" s="24">
        <v>15855500</v>
      </c>
      <c r="C47" s="24">
        <v>10543100</v>
      </c>
      <c r="D47" s="24">
        <v>1666530</v>
      </c>
      <c r="E47" s="24">
        <v>4809270</v>
      </c>
      <c r="F47" s="24">
        <v>304400</v>
      </c>
      <c r="G47" s="24">
        <v>794800</v>
      </c>
      <c r="H47" s="24">
        <v>605200</v>
      </c>
      <c r="I47" s="24">
        <v>189600</v>
      </c>
      <c r="J47" s="24">
        <v>259100.00000000003</v>
      </c>
      <c r="K47" s="24">
        <v>864500</v>
      </c>
      <c r="L47" s="24">
        <v>489600</v>
      </c>
      <c r="M47" s="24">
        <v>184700</v>
      </c>
      <c r="N47" s="24">
        <v>1170300</v>
      </c>
      <c r="O47" s="24">
        <v>5312400</v>
      </c>
      <c r="Q47" s="26">
        <v>1</v>
      </c>
      <c r="R47" s="26">
        <v>0.66494907130017977</v>
      </c>
      <c r="S47" s="26">
        <v>0.10510737598940431</v>
      </c>
      <c r="T47" s="26">
        <v>0.3033187222099587</v>
      </c>
      <c r="U47" s="26">
        <v>1.9198385418309104E-2</v>
      </c>
      <c r="V47" s="26">
        <v>5.0127715934533759E-2</v>
      </c>
      <c r="W47" s="26">
        <v>3.8169720286335973E-2</v>
      </c>
      <c r="X47" s="26">
        <v>1.1957995648197786E-2</v>
      </c>
      <c r="Y47" s="26">
        <v>1.6341332660590964E-2</v>
      </c>
      <c r="Z47" s="26">
        <v>5.4523666866387058E-2</v>
      </c>
      <c r="AA47" s="26">
        <v>3.0878874838384158E-2</v>
      </c>
      <c r="AB47" s="26">
        <v>1.1648954621424743E-2</v>
      </c>
      <c r="AC47" s="26">
        <v>7.3810349720917032E-2</v>
      </c>
      <c r="AD47" s="26">
        <v>0.33505092869982023</v>
      </c>
      <c r="AF47" s="27">
        <v>304.39999999999998</v>
      </c>
      <c r="AG47" s="27">
        <v>1666.53</v>
      </c>
      <c r="AH47" s="27">
        <v>5298.87</v>
      </c>
      <c r="AI47" s="27">
        <v>3273.4</v>
      </c>
      <c r="AJ47" s="27">
        <v>5312.4</v>
      </c>
      <c r="AL47" s="26">
        <v>1.9198385418309104E-2</v>
      </c>
      <c r="AM47" s="26">
        <v>0.10510737598940431</v>
      </c>
      <c r="AN47" s="26">
        <v>0.33419759704834284</v>
      </c>
      <c r="AO47" s="26">
        <v>0.20645201980385358</v>
      </c>
      <c r="AP47" s="26">
        <v>0.33505092869982023</v>
      </c>
    </row>
    <row r="48" spans="1:42">
      <c r="A48" s="31" t="s">
        <v>237</v>
      </c>
      <c r="B48" s="24">
        <v>16066200</v>
      </c>
      <c r="C48" s="24">
        <v>10590800</v>
      </c>
      <c r="D48" s="24">
        <v>1648403</v>
      </c>
      <c r="E48" s="24">
        <v>4798397</v>
      </c>
      <c r="F48" s="24">
        <v>337400</v>
      </c>
      <c r="G48" s="24">
        <v>805900</v>
      </c>
      <c r="H48" s="24">
        <v>615600</v>
      </c>
      <c r="I48" s="24">
        <v>190300</v>
      </c>
      <c r="J48" s="24">
        <v>263800</v>
      </c>
      <c r="K48" s="24">
        <v>889100</v>
      </c>
      <c r="L48" s="24">
        <v>492200</v>
      </c>
      <c r="M48" s="24">
        <v>183800</v>
      </c>
      <c r="N48" s="24">
        <v>1171800</v>
      </c>
      <c r="O48" s="24">
        <v>5475400</v>
      </c>
      <c r="Q48" s="26">
        <v>1</v>
      </c>
      <c r="R48" s="26">
        <v>0.659197570053902</v>
      </c>
      <c r="S48" s="26">
        <v>0.10260067719809289</v>
      </c>
      <c r="T48" s="26">
        <v>0.29866408982833526</v>
      </c>
      <c r="U48" s="26">
        <v>2.1000609976223376E-2</v>
      </c>
      <c r="V48" s="26">
        <v>5.0161208001892173E-2</v>
      </c>
      <c r="W48" s="26">
        <v>3.8316465623482843E-2</v>
      </c>
      <c r="X48" s="26">
        <v>1.1844742378409332E-2</v>
      </c>
      <c r="Y48" s="26">
        <v>1.64195640537277E-2</v>
      </c>
      <c r="Z48" s="26">
        <v>5.5339781653409019E-2</v>
      </c>
      <c r="AA48" s="26">
        <v>3.0635744606689819E-2</v>
      </c>
      <c r="AB48" s="26">
        <v>1.1440166311884577E-2</v>
      </c>
      <c r="AC48" s="26">
        <v>7.2935728423647164E-2</v>
      </c>
      <c r="AD48" s="26">
        <v>0.340802429946098</v>
      </c>
      <c r="AF48" s="27">
        <v>337.4</v>
      </c>
      <c r="AG48" s="27">
        <v>1648.403</v>
      </c>
      <c r="AH48" s="27">
        <v>5290.5969999999998</v>
      </c>
      <c r="AI48" s="27">
        <v>3314.4</v>
      </c>
      <c r="AJ48" s="27">
        <v>5475.4</v>
      </c>
      <c r="AL48" s="26">
        <v>2.1000609976223376E-2</v>
      </c>
      <c r="AM48" s="26">
        <v>0.10260067719809289</v>
      </c>
      <c r="AN48" s="26">
        <v>0.32929983443502508</v>
      </c>
      <c r="AO48" s="26">
        <v>0.20629644844456063</v>
      </c>
      <c r="AP48" s="26">
        <v>0.340802429946098</v>
      </c>
    </row>
    <row r="49" spans="1:42">
      <c r="A49" s="31" t="s">
        <v>238</v>
      </c>
      <c r="B49" s="24">
        <v>16432700</v>
      </c>
      <c r="C49" s="24">
        <v>10858900</v>
      </c>
      <c r="D49" s="24">
        <v>1656930</v>
      </c>
      <c r="E49" s="24">
        <v>4866769.9999999991</v>
      </c>
      <c r="F49" s="24">
        <v>348500</v>
      </c>
      <c r="G49" s="24">
        <v>631100</v>
      </c>
      <c r="H49" s="24">
        <v>443800</v>
      </c>
      <c r="I49" s="24">
        <v>187300</v>
      </c>
      <c r="J49" s="24">
        <v>270600</v>
      </c>
      <c r="K49" s="24">
        <v>1038400.0000000001</v>
      </c>
      <c r="L49" s="24">
        <v>608200</v>
      </c>
      <c r="M49" s="24">
        <v>182500</v>
      </c>
      <c r="N49" s="24">
        <v>1256800</v>
      </c>
      <c r="O49" s="24">
        <v>5573800</v>
      </c>
      <c r="Q49" s="26">
        <v>1</v>
      </c>
      <c r="R49" s="26">
        <v>0.66081045719814757</v>
      </c>
      <c r="S49" s="26">
        <v>0.10083126935926537</v>
      </c>
      <c r="T49" s="26">
        <v>0.29616374667583534</v>
      </c>
      <c r="U49" s="26">
        <v>2.1207713887553475E-2</v>
      </c>
      <c r="V49" s="26">
        <v>3.8405131232238161E-2</v>
      </c>
      <c r="W49" s="26">
        <v>2.7007126035283307E-2</v>
      </c>
      <c r="X49" s="26">
        <v>1.1398005196954853E-2</v>
      </c>
      <c r="Y49" s="26">
        <v>1.6467166077394464E-2</v>
      </c>
      <c r="Z49" s="26">
        <v>6.3191076329513721E-2</v>
      </c>
      <c r="AA49" s="26">
        <v>3.7011568397159321E-2</v>
      </c>
      <c r="AB49" s="26">
        <v>1.1105904690038764E-2</v>
      </c>
      <c r="AC49" s="26">
        <v>7.6481649394195717E-2</v>
      </c>
      <c r="AD49" s="26">
        <v>0.33918954280185243</v>
      </c>
      <c r="AF49" s="27">
        <v>348.5</v>
      </c>
      <c r="AG49" s="27">
        <v>1656.93</v>
      </c>
      <c r="AH49" s="27">
        <v>5474.9699999999993</v>
      </c>
      <c r="AI49" s="27">
        <v>3379.4</v>
      </c>
      <c r="AJ49" s="27">
        <v>5573.8</v>
      </c>
      <c r="AL49" s="26">
        <v>2.1207713887553475E-2</v>
      </c>
      <c r="AM49" s="26">
        <v>0.10083126935926537</v>
      </c>
      <c r="AN49" s="26">
        <v>0.33317531507299464</v>
      </c>
      <c r="AO49" s="26">
        <v>0.20565092772338084</v>
      </c>
      <c r="AP49" s="26">
        <v>0.33918954280185243</v>
      </c>
    </row>
    <row r="50" spans="1:42">
      <c r="A50" s="31" t="s">
        <v>250</v>
      </c>
      <c r="B50" s="24">
        <v>16771599.999999998</v>
      </c>
      <c r="C50" s="24">
        <v>11046599.999999998</v>
      </c>
      <c r="D50" s="24">
        <v>1794459</v>
      </c>
      <c r="E50" s="24">
        <v>4862341</v>
      </c>
      <c r="F50" s="24">
        <v>338900</v>
      </c>
      <c r="G50" s="24">
        <v>644900</v>
      </c>
      <c r="H50" s="24">
        <v>453300</v>
      </c>
      <c r="I50" s="24">
        <v>191600</v>
      </c>
      <c r="J50" s="24">
        <v>266600</v>
      </c>
      <c r="K50" s="24">
        <v>1108000</v>
      </c>
      <c r="L50" s="24">
        <v>617300</v>
      </c>
      <c r="M50" s="24">
        <v>181700</v>
      </c>
      <c r="N50" s="24">
        <v>1232300</v>
      </c>
      <c r="O50" s="24">
        <v>5725000</v>
      </c>
      <c r="Q50" s="26">
        <v>1</v>
      </c>
      <c r="R50" s="26">
        <v>0.65864914498318583</v>
      </c>
      <c r="S50" s="26">
        <v>0.10699390636552268</v>
      </c>
      <c r="T50" s="26">
        <v>0.2899151541892247</v>
      </c>
      <c r="U50" s="26">
        <v>2.0206778124925471E-2</v>
      </c>
      <c r="V50" s="26">
        <v>3.8451906794819822E-2</v>
      </c>
      <c r="W50" s="26">
        <v>2.7027832764912118E-2</v>
      </c>
      <c r="X50" s="26">
        <v>1.1424074029907702E-2</v>
      </c>
      <c r="Y50" s="26">
        <v>1.5895919292136709E-2</v>
      </c>
      <c r="Z50" s="26">
        <v>6.6064060673996519E-2</v>
      </c>
      <c r="AA50" s="26">
        <v>3.6806267738319541E-2</v>
      </c>
      <c r="AB50" s="26">
        <v>1.0833790455293474E-2</v>
      </c>
      <c r="AC50" s="26">
        <v>7.3475398888597401E-2</v>
      </c>
      <c r="AD50" s="26">
        <v>0.34135085501681417</v>
      </c>
      <c r="AF50" s="27">
        <v>338.9</v>
      </c>
      <c r="AG50" s="27">
        <v>1794.4590000000001</v>
      </c>
      <c r="AH50" s="27">
        <v>5479.6409999999996</v>
      </c>
      <c r="AI50" s="27">
        <v>3433.5</v>
      </c>
      <c r="AJ50" s="27">
        <v>5725</v>
      </c>
      <c r="AL50" s="26">
        <v>2.0206778124925471E-2</v>
      </c>
      <c r="AM50" s="26">
        <v>0.10699390636552268</v>
      </c>
      <c r="AN50" s="26">
        <v>0.32672142192754422</v>
      </c>
      <c r="AO50" s="26">
        <v>0.20472107610484391</v>
      </c>
      <c r="AP50" s="26">
        <v>0.34135085501681417</v>
      </c>
    </row>
    <row r="51" spans="1:42">
      <c r="A51" s="31" t="s">
        <v>251</v>
      </c>
      <c r="B51" s="24">
        <v>16738200</v>
      </c>
      <c r="C51" s="24">
        <v>11143200</v>
      </c>
      <c r="D51" s="24">
        <v>1928416</v>
      </c>
      <c r="E51" s="24">
        <v>4844884</v>
      </c>
      <c r="F51" s="24">
        <v>300200</v>
      </c>
      <c r="G51" s="24">
        <v>655400</v>
      </c>
      <c r="H51" s="24">
        <v>456100</v>
      </c>
      <c r="I51" s="24">
        <v>199300</v>
      </c>
      <c r="J51" s="24">
        <v>262600</v>
      </c>
      <c r="K51" s="24">
        <v>1086000</v>
      </c>
      <c r="L51" s="24">
        <v>620200</v>
      </c>
      <c r="M51" s="24">
        <v>180900</v>
      </c>
      <c r="N51" s="24">
        <v>1264500</v>
      </c>
      <c r="O51" s="24">
        <v>5595000</v>
      </c>
      <c r="Q51" s="26">
        <v>1</v>
      </c>
      <c r="R51" s="26">
        <v>0.66573466681005122</v>
      </c>
      <c r="S51" s="26">
        <v>0.11521047663428564</v>
      </c>
      <c r="T51" s="26">
        <v>0.28945071752040241</v>
      </c>
      <c r="U51" s="26">
        <v>1.793502288179135E-2</v>
      </c>
      <c r="V51" s="26">
        <v>3.9155942693957536E-2</v>
      </c>
      <c r="W51" s="26">
        <v>2.7249047089890191E-2</v>
      </c>
      <c r="X51" s="26">
        <v>1.1906895604067344E-2</v>
      </c>
      <c r="Y51" s="26">
        <v>1.5688664253026011E-2</v>
      </c>
      <c r="Z51" s="26">
        <v>6.4881528479764847E-2</v>
      </c>
      <c r="AA51" s="26">
        <v>3.7052968658517642E-2</v>
      </c>
      <c r="AB51" s="26">
        <v>1.0807613721905581E-2</v>
      </c>
      <c r="AC51" s="26">
        <v>7.5545757608344977E-2</v>
      </c>
      <c r="AD51" s="26">
        <v>0.33426533318994872</v>
      </c>
      <c r="AF51" s="27">
        <v>300.2</v>
      </c>
      <c r="AG51" s="27">
        <v>1928.4159999999999</v>
      </c>
      <c r="AH51" s="27">
        <v>5465.0839999999998</v>
      </c>
      <c r="AI51" s="27">
        <v>3449.4</v>
      </c>
      <c r="AJ51" s="27">
        <v>5595</v>
      </c>
      <c r="AL51" s="26">
        <v>1.793502288179135E-2</v>
      </c>
      <c r="AM51" s="26">
        <v>0.11521047663428564</v>
      </c>
      <c r="AN51" s="26">
        <v>0.32650368617892006</v>
      </c>
      <c r="AO51" s="26">
        <v>0.20607950675699896</v>
      </c>
      <c r="AP51" s="26">
        <v>0.33426533318994872</v>
      </c>
    </row>
    <row r="52" spans="1:42">
      <c r="A52" s="31" t="s">
        <v>252</v>
      </c>
      <c r="B52" s="24">
        <v>16738200</v>
      </c>
      <c r="C52" s="24">
        <v>11085400</v>
      </c>
      <c r="D52" s="24">
        <v>2062004</v>
      </c>
      <c r="E52" s="24">
        <v>4772196</v>
      </c>
      <c r="F52" s="24">
        <v>293200</v>
      </c>
      <c r="G52" s="24">
        <v>569200</v>
      </c>
      <c r="H52" s="24">
        <v>366800</v>
      </c>
      <c r="I52" s="24">
        <v>202400</v>
      </c>
      <c r="J52" s="24">
        <v>262300</v>
      </c>
      <c r="K52" s="24">
        <v>1098800</v>
      </c>
      <c r="L52" s="24">
        <v>591700</v>
      </c>
      <c r="M52" s="24">
        <v>180000</v>
      </c>
      <c r="N52" s="24">
        <v>1256100</v>
      </c>
      <c r="O52" s="24">
        <v>5652800</v>
      </c>
      <c r="Q52" s="26">
        <v>1</v>
      </c>
      <c r="R52" s="26">
        <v>0.6622814878541301</v>
      </c>
      <c r="S52" s="26">
        <v>0.12319150207310224</v>
      </c>
      <c r="T52" s="26">
        <v>0.28510807613721906</v>
      </c>
      <c r="U52" s="26">
        <v>1.7516817817925464E-2</v>
      </c>
      <c r="V52" s="26">
        <v>3.4006046050351887E-2</v>
      </c>
      <c r="W52" s="26">
        <v>2.1913945346572511E-2</v>
      </c>
      <c r="X52" s="26">
        <v>1.2092100703779378E-2</v>
      </c>
      <c r="Y52" s="26">
        <v>1.5670741178860331E-2</v>
      </c>
      <c r="Z52" s="26">
        <v>6.5646246310833906E-2</v>
      </c>
      <c r="AA52" s="26">
        <v>3.535027661277796E-2</v>
      </c>
      <c r="AB52" s="26">
        <v>1.0753844499408539E-2</v>
      </c>
      <c r="AC52" s="26">
        <v>7.504391153170592E-2</v>
      </c>
      <c r="AD52" s="26">
        <v>0.33771851214586995</v>
      </c>
      <c r="AF52" s="27">
        <v>293.2</v>
      </c>
      <c r="AG52" s="27">
        <v>2062.0039999999999</v>
      </c>
      <c r="AH52" s="27">
        <v>5363.8959999999997</v>
      </c>
      <c r="AI52" s="27">
        <v>3366.4</v>
      </c>
      <c r="AJ52" s="27">
        <v>5652.8</v>
      </c>
      <c r="AL52" s="26">
        <v>1.7516817817925464E-2</v>
      </c>
      <c r="AM52" s="26">
        <v>0.12319150207310224</v>
      </c>
      <c r="AN52" s="26">
        <v>0.32045835274999701</v>
      </c>
      <c r="AO52" s="26">
        <v>0.20112078957116059</v>
      </c>
      <c r="AP52" s="26">
        <v>0.33771851214586995</v>
      </c>
    </row>
    <row r="53" spans="1:42">
      <c r="A53" s="31" t="s">
        <v>253</v>
      </c>
      <c r="B53" s="24">
        <v>17352000</v>
      </c>
      <c r="C53" s="24">
        <v>11559400</v>
      </c>
      <c r="D53" s="24">
        <v>2208829</v>
      </c>
      <c r="E53" s="24">
        <v>4996471</v>
      </c>
      <c r="F53" s="24">
        <v>321100</v>
      </c>
      <c r="G53" s="24">
        <v>695700</v>
      </c>
      <c r="H53" s="24">
        <v>492300</v>
      </c>
      <c r="I53" s="24">
        <v>203400</v>
      </c>
      <c r="J53" s="24">
        <v>264300</v>
      </c>
      <c r="K53" s="24">
        <v>1125800</v>
      </c>
      <c r="L53" s="24">
        <v>593600</v>
      </c>
      <c r="M53" s="24">
        <v>179200</v>
      </c>
      <c r="N53" s="24">
        <v>1174300</v>
      </c>
      <c r="O53" s="24">
        <v>5792600</v>
      </c>
      <c r="Q53" s="26">
        <v>1</v>
      </c>
      <c r="R53" s="26">
        <v>0.6661710465652374</v>
      </c>
      <c r="S53" s="26">
        <v>0.12729535500230521</v>
      </c>
      <c r="T53" s="26">
        <v>0.28794784462886125</v>
      </c>
      <c r="U53" s="26">
        <v>1.8505071461502997E-2</v>
      </c>
      <c r="V53" s="26">
        <v>4.0093360995850626E-2</v>
      </c>
      <c r="W53" s="26">
        <v>2.8371369294605809E-2</v>
      </c>
      <c r="X53" s="26">
        <v>1.1721991701244813E-2</v>
      </c>
      <c r="Y53" s="26">
        <v>1.5231673582295989E-2</v>
      </c>
      <c r="Z53" s="26">
        <v>6.4880129091747354E-2</v>
      </c>
      <c r="AA53" s="26">
        <v>3.4209313047487325E-2</v>
      </c>
      <c r="AB53" s="26">
        <v>1.0327339787920701E-2</v>
      </c>
      <c r="AC53" s="26">
        <v>6.7675195942830793E-2</v>
      </c>
      <c r="AD53" s="26">
        <v>0.33382895343476254</v>
      </c>
      <c r="AF53" s="27">
        <v>321.10000000000002</v>
      </c>
      <c r="AG53" s="27">
        <v>2208.8290000000002</v>
      </c>
      <c r="AH53" s="27">
        <v>5590.0709999999999</v>
      </c>
      <c r="AI53" s="27">
        <v>3439.3</v>
      </c>
      <c r="AJ53" s="27">
        <v>5792.6</v>
      </c>
      <c r="AL53" s="26">
        <v>1.8505071461502997E-2</v>
      </c>
      <c r="AM53" s="26">
        <v>0.12729535500230521</v>
      </c>
      <c r="AN53" s="26">
        <v>0.32215715767634856</v>
      </c>
      <c r="AO53" s="26">
        <v>0.19820769940064548</v>
      </c>
      <c r="AP53" s="26">
        <v>0.33382895343476254</v>
      </c>
    </row>
    <row r="54" spans="1:42">
      <c r="A54" s="31" t="s">
        <v>254</v>
      </c>
      <c r="B54" s="24">
        <v>17601200</v>
      </c>
      <c r="C54" s="24">
        <v>11652800</v>
      </c>
      <c r="D54" s="24">
        <v>2311539</v>
      </c>
      <c r="E54" s="24">
        <v>4989960.9999999991</v>
      </c>
      <c r="F54" s="24">
        <v>368300</v>
      </c>
      <c r="G54" s="24">
        <v>707600</v>
      </c>
      <c r="H54" s="24">
        <v>499100</v>
      </c>
      <c r="I54" s="24">
        <v>208500</v>
      </c>
      <c r="J54" s="24">
        <v>267600</v>
      </c>
      <c r="K54" s="24">
        <v>1127400</v>
      </c>
      <c r="L54" s="24">
        <v>593600</v>
      </c>
      <c r="M54" s="24">
        <v>178300</v>
      </c>
      <c r="N54" s="24">
        <v>1108500</v>
      </c>
      <c r="O54" s="24">
        <v>5948400</v>
      </c>
      <c r="Q54" s="26">
        <v>1</v>
      </c>
      <c r="R54" s="26">
        <v>0.66204576960661776</v>
      </c>
      <c r="S54" s="26">
        <v>0.13132848896666136</v>
      </c>
      <c r="T54" s="26">
        <v>0.28350118173760874</v>
      </c>
      <c r="U54" s="26">
        <v>2.0924709678885531E-2</v>
      </c>
      <c r="V54" s="26">
        <v>4.0201804422425741E-2</v>
      </c>
      <c r="W54" s="26">
        <v>2.8356021180374065E-2</v>
      </c>
      <c r="X54" s="26">
        <v>1.1845783242051678E-2</v>
      </c>
      <c r="Y54" s="26">
        <v>1.5203508851669205E-2</v>
      </c>
      <c r="Z54" s="26">
        <v>6.4052450969252092E-2</v>
      </c>
      <c r="AA54" s="26">
        <v>3.3724973297275189E-2</v>
      </c>
      <c r="AB54" s="26">
        <v>1.0129991136967933E-2</v>
      </c>
      <c r="AC54" s="26">
        <v>6.2978660545871867E-2</v>
      </c>
      <c r="AD54" s="26">
        <v>0.33795423039338229</v>
      </c>
      <c r="AF54" s="27">
        <v>368.3</v>
      </c>
      <c r="AG54" s="27">
        <v>2311.5390000000002</v>
      </c>
      <c r="AH54" s="27">
        <v>5583.5609999999988</v>
      </c>
      <c r="AI54" s="27">
        <v>3389.4</v>
      </c>
      <c r="AJ54" s="27">
        <v>5948.4</v>
      </c>
      <c r="AL54" s="26">
        <v>2.0924709678885531E-2</v>
      </c>
      <c r="AM54" s="26">
        <v>0.13132848896666136</v>
      </c>
      <c r="AN54" s="26">
        <v>0.31722615503488394</v>
      </c>
      <c r="AO54" s="26">
        <v>0.19256641592618684</v>
      </c>
      <c r="AP54" s="26">
        <v>0.33795423039338229</v>
      </c>
    </row>
    <row r="55" spans="1:42">
      <c r="A55" s="31" t="s">
        <v>255</v>
      </c>
      <c r="B55" s="24">
        <v>17632600</v>
      </c>
      <c r="C55" s="24">
        <v>11621100</v>
      </c>
      <c r="D55" s="24">
        <v>2396972</v>
      </c>
      <c r="E55" s="24">
        <v>5064028</v>
      </c>
      <c r="F55" s="24">
        <v>407200</v>
      </c>
      <c r="G55" s="24">
        <v>741500</v>
      </c>
      <c r="H55" s="24">
        <v>505800</v>
      </c>
      <c r="I55" s="24">
        <v>235700</v>
      </c>
      <c r="J55" s="24">
        <v>272900</v>
      </c>
      <c r="K55" s="24">
        <v>1063200</v>
      </c>
      <c r="L55" s="24">
        <v>583900</v>
      </c>
      <c r="M55" s="24">
        <v>177600</v>
      </c>
      <c r="N55" s="24">
        <v>913900</v>
      </c>
      <c r="O55" s="24">
        <v>6011500</v>
      </c>
      <c r="Q55" s="26">
        <v>1</v>
      </c>
      <c r="R55" s="26">
        <v>0.6590689971983712</v>
      </c>
      <c r="S55" s="26">
        <v>0.13593979333734107</v>
      </c>
      <c r="T55" s="26">
        <v>0.28719689665732789</v>
      </c>
      <c r="U55" s="26">
        <v>2.3093588013112076E-2</v>
      </c>
      <c r="V55" s="26">
        <v>4.2052788584780461E-2</v>
      </c>
      <c r="W55" s="26">
        <v>2.8685502988782141E-2</v>
      </c>
      <c r="X55" s="26">
        <v>1.3367285595998321E-2</v>
      </c>
      <c r="Y55" s="26">
        <v>1.547701416694078E-2</v>
      </c>
      <c r="Z55" s="26">
        <v>6.0297403672742535E-2</v>
      </c>
      <c r="AA55" s="26">
        <v>3.3114798725088754E-2</v>
      </c>
      <c r="AB55" s="26">
        <v>1.0072252532241416E-2</v>
      </c>
      <c r="AC55" s="26">
        <v>5.1830132822158953E-2</v>
      </c>
      <c r="AD55" s="26">
        <v>0.3409310028016288</v>
      </c>
      <c r="AF55" s="27">
        <v>407.2</v>
      </c>
      <c r="AG55" s="27">
        <v>2396.9720000000002</v>
      </c>
      <c r="AH55" s="27">
        <v>5647.9279999999999</v>
      </c>
      <c r="AI55" s="27">
        <v>3169.1</v>
      </c>
      <c r="AJ55" s="27">
        <v>6011.5</v>
      </c>
      <c r="AL55" s="26">
        <v>2.3093588013112076E-2</v>
      </c>
      <c r="AM55" s="26">
        <v>0.13593979333734107</v>
      </c>
      <c r="AN55" s="26">
        <v>0.32031169538241666</v>
      </c>
      <c r="AO55" s="26">
        <v>0.17972959177886413</v>
      </c>
      <c r="AP55" s="26">
        <v>0.3409310028016288</v>
      </c>
    </row>
    <row r="56" spans="1:42">
      <c r="A56" s="31" t="s">
        <v>259</v>
      </c>
      <c r="B56" s="24">
        <v>17824100</v>
      </c>
      <c r="C56" s="24">
        <v>11757700</v>
      </c>
      <c r="D56" s="24">
        <v>2448625</v>
      </c>
      <c r="E56" s="24">
        <v>5042175</v>
      </c>
      <c r="F56" s="24">
        <v>466000</v>
      </c>
      <c r="G56" s="24">
        <v>767000</v>
      </c>
      <c r="H56" s="24">
        <v>517500</v>
      </c>
      <c r="I56" s="24">
        <v>249500</v>
      </c>
      <c r="J56" s="24">
        <v>278800</v>
      </c>
      <c r="K56" s="24">
        <v>1102300</v>
      </c>
      <c r="L56" s="24">
        <v>573200</v>
      </c>
      <c r="M56" s="24">
        <v>176700</v>
      </c>
      <c r="N56" s="24">
        <v>902900</v>
      </c>
      <c r="O56" s="24">
        <v>6066400</v>
      </c>
      <c r="Q56" s="26">
        <v>1</v>
      </c>
      <c r="R56" s="26">
        <v>0.6596518197272232</v>
      </c>
      <c r="S56" s="26">
        <v>0.13737720277601675</v>
      </c>
      <c r="T56" s="26">
        <v>0.28288525086820654</v>
      </c>
      <c r="U56" s="26">
        <v>2.6144377556230048E-2</v>
      </c>
      <c r="V56" s="26">
        <v>4.3031625720232718E-2</v>
      </c>
      <c r="W56" s="26">
        <v>2.9033724002894955E-2</v>
      </c>
      <c r="X56" s="26">
        <v>1.3997901717337762E-2</v>
      </c>
      <c r="Y56" s="26">
        <v>1.5641743482139352E-2</v>
      </c>
      <c r="Z56" s="26">
        <v>6.1843234721528716E-2</v>
      </c>
      <c r="AA56" s="26">
        <v>3.2158706470452929E-2</v>
      </c>
      <c r="AB56" s="26">
        <v>9.9135440218580465E-3</v>
      </c>
      <c r="AC56" s="26">
        <v>5.0656134110558179E-2</v>
      </c>
      <c r="AD56" s="26">
        <v>0.34034818027277675</v>
      </c>
      <c r="AF56" s="27">
        <v>466</v>
      </c>
      <c r="AG56" s="27">
        <v>2448.625</v>
      </c>
      <c r="AH56" s="27">
        <v>5615.375</v>
      </c>
      <c r="AI56" s="27">
        <v>3227.7</v>
      </c>
      <c r="AJ56" s="27">
        <v>6066.4</v>
      </c>
      <c r="AL56" s="26">
        <v>2.6144377556230048E-2</v>
      </c>
      <c r="AM56" s="26">
        <v>0.13737720277601675</v>
      </c>
      <c r="AN56" s="26">
        <v>0.31504395733865947</v>
      </c>
      <c r="AO56" s="26">
        <v>0.18108628205631699</v>
      </c>
      <c r="AP56" s="26">
        <v>0.34034818027277675</v>
      </c>
    </row>
    <row r="57" spans="1:42">
      <c r="A57" s="31" t="s">
        <v>261</v>
      </c>
      <c r="B57" s="24">
        <v>18141000</v>
      </c>
      <c r="C57" s="24">
        <v>11985000</v>
      </c>
      <c r="D57" s="24">
        <v>2461364</v>
      </c>
      <c r="E57" s="24">
        <v>5117636</v>
      </c>
      <c r="F57" s="24">
        <v>514000</v>
      </c>
      <c r="G57" s="24">
        <v>694000</v>
      </c>
      <c r="H57" s="24">
        <v>517000</v>
      </c>
      <c r="I57" s="24">
        <v>177000</v>
      </c>
      <c r="J57" s="24">
        <v>285000</v>
      </c>
      <c r="K57" s="24">
        <v>1030000</v>
      </c>
      <c r="L57" s="24">
        <v>637000</v>
      </c>
      <c r="M57" s="24">
        <v>176000</v>
      </c>
      <c r="N57" s="24">
        <v>1072000</v>
      </c>
      <c r="O57" s="24">
        <v>6156000</v>
      </c>
      <c r="Q57" s="26">
        <v>1</v>
      </c>
      <c r="R57" s="26">
        <v>0.66065817760873158</v>
      </c>
      <c r="S57" s="26">
        <v>0.13567962074858056</v>
      </c>
      <c r="T57" s="26">
        <v>0.2821033019127942</v>
      </c>
      <c r="U57" s="26">
        <v>2.833360895209746E-2</v>
      </c>
      <c r="V57" s="26">
        <v>3.8255884460614079E-2</v>
      </c>
      <c r="W57" s="26">
        <v>2.8498980210572736E-2</v>
      </c>
      <c r="X57" s="26">
        <v>9.7569042500413421E-3</v>
      </c>
      <c r="Y57" s="26">
        <v>1.5710269555151316E-2</v>
      </c>
      <c r="Z57" s="26">
        <v>5.6777465409845101E-2</v>
      </c>
      <c r="AA57" s="26">
        <v>3.5113830549583815E-2</v>
      </c>
      <c r="AB57" s="26">
        <v>9.7017804972162509E-3</v>
      </c>
      <c r="AC57" s="26">
        <v>5.9092663028498978E-2</v>
      </c>
      <c r="AD57" s="26">
        <v>0.33934182239126842</v>
      </c>
      <c r="AF57" s="27">
        <v>514</v>
      </c>
      <c r="AG57" s="27">
        <v>2461.364</v>
      </c>
      <c r="AH57" s="27">
        <v>5754.6360000000004</v>
      </c>
      <c r="AI57" s="27">
        <v>3257</v>
      </c>
      <c r="AJ57" s="27">
        <v>6156</v>
      </c>
      <c r="AL57" s="26">
        <v>2.833360895209746E-2</v>
      </c>
      <c r="AM57" s="26">
        <v>0.13567962074858056</v>
      </c>
      <c r="AN57" s="26">
        <v>0.31721713246237804</v>
      </c>
      <c r="AO57" s="26">
        <v>0.17953806295132571</v>
      </c>
      <c r="AP57" s="26">
        <v>0.33934182239126842</v>
      </c>
    </row>
    <row r="58" spans="1:42">
      <c r="A58" s="31" t="s">
        <v>266</v>
      </c>
      <c r="B58" s="24">
        <v>18152100</v>
      </c>
      <c r="C58" s="24">
        <v>11979600</v>
      </c>
      <c r="D58" s="24">
        <v>2461224</v>
      </c>
      <c r="E58" s="24">
        <v>7521300</v>
      </c>
      <c r="F58" s="24">
        <v>511700</v>
      </c>
      <c r="G58" s="24">
        <v>635100</v>
      </c>
      <c r="H58" s="24">
        <v>462400</v>
      </c>
      <c r="I58" s="24">
        <v>172700</v>
      </c>
      <c r="J58" s="24">
        <v>294900</v>
      </c>
      <c r="K58" s="24">
        <v>1142300</v>
      </c>
      <c r="L58" s="24">
        <v>639200</v>
      </c>
      <c r="M58" s="24">
        <v>174900</v>
      </c>
      <c r="N58" s="24">
        <v>1060200</v>
      </c>
      <c r="O58" s="24">
        <v>6172500</v>
      </c>
      <c r="Q58" s="26">
        <v>1</v>
      </c>
      <c r="R58" s="26">
        <v>0.65995669922488309</v>
      </c>
      <c r="S58" s="26">
        <v>0.13558894012263045</v>
      </c>
      <c r="T58" s="26">
        <v>0.41434875303683871</v>
      </c>
      <c r="U58" s="26">
        <v>2.8189575861746023E-2</v>
      </c>
      <c r="V58" s="26">
        <v>3.498768737501446E-2</v>
      </c>
      <c r="W58" s="26">
        <v>2.5473636659119329E-2</v>
      </c>
      <c r="X58" s="26">
        <v>9.514050715895131E-3</v>
      </c>
      <c r="Y58" s="26">
        <v>1.6246054175549935E-2</v>
      </c>
      <c r="Z58" s="26">
        <v>6.2929358035709371E-2</v>
      </c>
      <c r="AA58" s="26">
        <v>3.5213556558194366E-2</v>
      </c>
      <c r="AB58" s="26">
        <v>9.6352488141867882E-3</v>
      </c>
      <c r="AC58" s="26">
        <v>5.8406465367643413E-2</v>
      </c>
      <c r="AD58" s="26">
        <v>0.34004330077511691</v>
      </c>
      <c r="AF58" s="27">
        <v>511.7</v>
      </c>
      <c r="AG58" s="27">
        <v>2461.2240000000002</v>
      </c>
      <c r="AH58" s="27">
        <v>8160.5</v>
      </c>
      <c r="AI58" s="27">
        <v>3307.4</v>
      </c>
      <c r="AJ58" s="27">
        <v>6172.5</v>
      </c>
      <c r="AL58" s="26">
        <v>2.8189575861746023E-2</v>
      </c>
      <c r="AM58" s="26">
        <v>0.13558894012263045</v>
      </c>
      <c r="AN58" s="26">
        <v>0.44956230959503307</v>
      </c>
      <c r="AO58" s="26">
        <v>0.18220481376810396</v>
      </c>
      <c r="AP58" s="26">
        <v>0.34004330077511691</v>
      </c>
    </row>
    <row r="59" spans="1:42">
      <c r="A59" s="31" t="s">
        <v>273</v>
      </c>
      <c r="B59" s="24">
        <v>18152000</v>
      </c>
      <c r="C59" s="24">
        <v>11974400</v>
      </c>
      <c r="D59" s="24">
        <v>2459578</v>
      </c>
      <c r="E59" s="24">
        <v>7536500</v>
      </c>
      <c r="F59" s="24">
        <v>515400</v>
      </c>
      <c r="G59" s="24">
        <v>571500</v>
      </c>
      <c r="H59" s="24">
        <v>402400</v>
      </c>
      <c r="I59" s="24">
        <v>169100</v>
      </c>
      <c r="J59" s="24">
        <v>292600</v>
      </c>
      <c r="K59" s="24">
        <v>1099300</v>
      </c>
      <c r="L59" s="24">
        <v>626800</v>
      </c>
      <c r="M59" s="24">
        <v>173900</v>
      </c>
      <c r="N59" s="24">
        <v>1158400</v>
      </c>
      <c r="O59" s="24">
        <v>6177600</v>
      </c>
      <c r="Q59" s="26">
        <v>1</v>
      </c>
      <c r="R59" s="26">
        <v>0.65967386513882764</v>
      </c>
      <c r="S59" s="26">
        <v>0.13549900837373291</v>
      </c>
      <c r="T59" s="26">
        <v>0.41518840899074483</v>
      </c>
      <c r="U59" s="26">
        <v>2.8393565447333628E-2</v>
      </c>
      <c r="V59" s="26">
        <v>3.1484133979726749E-2</v>
      </c>
      <c r="W59" s="26">
        <v>2.2168356104010578E-2</v>
      </c>
      <c r="X59" s="26">
        <v>9.315777875716174E-3</v>
      </c>
      <c r="Y59" s="26">
        <v>1.611943587483473E-2</v>
      </c>
      <c r="Z59" s="26">
        <v>6.0560819744380781E-2</v>
      </c>
      <c r="AA59" s="26">
        <v>3.4530630233583076E-2</v>
      </c>
      <c r="AB59" s="26">
        <v>9.5802115469369765E-3</v>
      </c>
      <c r="AC59" s="26">
        <v>6.3816659321286912E-2</v>
      </c>
      <c r="AD59" s="26">
        <v>0.3403261348611723</v>
      </c>
      <c r="AF59" s="27">
        <v>515.4</v>
      </c>
      <c r="AG59" s="27">
        <v>2459.578</v>
      </c>
      <c r="AH59" s="27">
        <v>8163.3</v>
      </c>
      <c r="AI59" s="27">
        <v>3295.7</v>
      </c>
      <c r="AJ59" s="27">
        <v>6177.6</v>
      </c>
      <c r="AL59" s="26">
        <v>2.8393565447333628E-2</v>
      </c>
      <c r="AM59" s="26">
        <v>0.13549900837373291</v>
      </c>
      <c r="AN59" s="26">
        <v>0.44971903922432788</v>
      </c>
      <c r="AO59" s="26">
        <v>0.18156126046716614</v>
      </c>
      <c r="AP59" s="26">
        <v>0.3403261348611723</v>
      </c>
    </row>
    <row r="60" spans="1:42">
      <c r="A60" s="31" t="s">
        <v>274</v>
      </c>
      <c r="B60" s="24">
        <v>18150600</v>
      </c>
      <c r="C60" s="24">
        <v>12044400</v>
      </c>
      <c r="D60" s="24">
        <v>2460975</v>
      </c>
      <c r="E60" s="24">
        <v>7488700</v>
      </c>
      <c r="F60" s="24">
        <v>513400</v>
      </c>
      <c r="G60" s="24">
        <v>505600</v>
      </c>
      <c r="H60" s="24">
        <v>337700</v>
      </c>
      <c r="I60" s="24">
        <v>167900</v>
      </c>
      <c r="J60" s="24">
        <v>297400</v>
      </c>
      <c r="K60" s="24">
        <v>1091600</v>
      </c>
      <c r="L60" s="24">
        <v>634300</v>
      </c>
      <c r="M60" s="24">
        <v>172800</v>
      </c>
      <c r="N60" s="24">
        <v>1340600</v>
      </c>
      <c r="O60" s="24">
        <v>6106200</v>
      </c>
      <c r="Q60" s="26">
        <v>1</v>
      </c>
      <c r="R60" s="26">
        <v>0.66358136921093513</v>
      </c>
      <c r="S60" s="26">
        <v>0.13558642689497868</v>
      </c>
      <c r="T60" s="26">
        <v>0.412586911727436</v>
      </c>
      <c r="U60" s="26">
        <v>2.8285566317366919E-2</v>
      </c>
      <c r="V60" s="26">
        <v>2.785582845746146E-2</v>
      </c>
      <c r="W60" s="26">
        <v>1.8605445550009366E-2</v>
      </c>
      <c r="X60" s="26">
        <v>9.2503829074520958E-3</v>
      </c>
      <c r="Y60" s="26">
        <v>1.6385133273831169E-2</v>
      </c>
      <c r="Z60" s="26">
        <v>6.0141262547794561E-2</v>
      </c>
      <c r="AA60" s="26">
        <v>3.494650314590151E-2</v>
      </c>
      <c r="AB60" s="26">
        <v>9.5203464348286009E-3</v>
      </c>
      <c r="AC60" s="26">
        <v>7.385981730631494E-2</v>
      </c>
      <c r="AD60" s="26">
        <v>0.33641863078906481</v>
      </c>
      <c r="AF60" s="27">
        <v>513.4</v>
      </c>
      <c r="AG60" s="27">
        <v>2460.9749999999999</v>
      </c>
      <c r="AH60" s="27">
        <v>8123</v>
      </c>
      <c r="AI60" s="27">
        <v>3408</v>
      </c>
      <c r="AJ60" s="27">
        <v>6106.2</v>
      </c>
      <c r="AL60" s="26">
        <v>2.8285566317366919E-2</v>
      </c>
      <c r="AM60" s="26">
        <v>0.13558642689497868</v>
      </c>
      <c r="AN60" s="26">
        <v>0.44753341487333753</v>
      </c>
      <c r="AO60" s="26">
        <v>0.18776238802023074</v>
      </c>
      <c r="AP60" s="26">
        <v>0.33641863078906481</v>
      </c>
    </row>
    <row r="61" spans="1:42" s="112" customFormat="1">
      <c r="A61" s="110" t="s">
        <v>281</v>
      </c>
      <c r="B61" s="112">
        <v>19264900</v>
      </c>
      <c r="C61" s="112">
        <v>12977900</v>
      </c>
      <c r="D61" s="112">
        <v>2461345</v>
      </c>
      <c r="E61" s="112">
        <v>5340055</v>
      </c>
      <c r="F61" s="112">
        <v>555100</v>
      </c>
      <c r="G61" s="112">
        <v>708800</v>
      </c>
      <c r="H61" s="112">
        <v>548300</v>
      </c>
      <c r="I61" s="112">
        <v>160500</v>
      </c>
      <c r="J61" s="112">
        <v>301300</v>
      </c>
      <c r="K61" s="112">
        <v>1399700</v>
      </c>
      <c r="L61" s="112">
        <v>714300</v>
      </c>
      <c r="M61" s="112">
        <v>170300</v>
      </c>
      <c r="N61" s="112">
        <v>1327000</v>
      </c>
      <c r="O61" s="112">
        <v>6287000</v>
      </c>
      <c r="Q61" s="113">
        <v>1</v>
      </c>
      <c r="R61" s="113">
        <v>0.67365519675679608</v>
      </c>
      <c r="S61" s="113">
        <v>0.12776318589766883</v>
      </c>
      <c r="T61" s="113">
        <v>0.27719090158786186</v>
      </c>
      <c r="U61" s="113">
        <v>2.8814060804883492E-2</v>
      </c>
      <c r="V61" s="113">
        <v>3.6792301024142354E-2</v>
      </c>
      <c r="W61" s="113">
        <v>2.8461087262326823E-2</v>
      </c>
      <c r="X61" s="113">
        <v>8.3312137618155296E-3</v>
      </c>
      <c r="Y61" s="113">
        <v>1.5639842407694823E-2</v>
      </c>
      <c r="Z61" s="113">
        <v>7.2655451105378174E-2</v>
      </c>
      <c r="AA61" s="113">
        <v>3.7077794330622013E-2</v>
      </c>
      <c r="AB61" s="113">
        <v>8.839910926088379E-3</v>
      </c>
      <c r="AC61" s="113">
        <v>6.8881748672456125E-2</v>
      </c>
      <c r="AD61" s="113">
        <v>0.32634480324320397</v>
      </c>
      <c r="AF61" s="118">
        <v>555.1</v>
      </c>
      <c r="AG61" s="118">
        <v>2461.3449999999998</v>
      </c>
      <c r="AH61" s="118">
        <v>6054.3549999999996</v>
      </c>
      <c r="AI61" s="118">
        <v>3907.1</v>
      </c>
      <c r="AJ61" s="118">
        <v>6287</v>
      </c>
      <c r="AL61" s="113">
        <v>2.8814060804883492E-2</v>
      </c>
      <c r="AM61" s="113">
        <v>0.12776318589766883</v>
      </c>
      <c r="AN61" s="113">
        <v>0.31426869591848389</v>
      </c>
      <c r="AO61" s="113">
        <v>0.20280925413575984</v>
      </c>
      <c r="AP61" s="113">
        <v>0.32634480324320397</v>
      </c>
    </row>
    <row r="62" spans="1:42" s="112" customFormat="1">
      <c r="A62" s="110" t="s">
        <v>285</v>
      </c>
      <c r="B62" s="112">
        <v>19381600</v>
      </c>
      <c r="C62" s="112">
        <v>19381600</v>
      </c>
      <c r="D62" s="112">
        <v>2462427</v>
      </c>
      <c r="E62" s="112">
        <v>5448772.9999999991</v>
      </c>
      <c r="M62" s="112">
        <v>169000</v>
      </c>
      <c r="Q62" s="113">
        <v>1</v>
      </c>
      <c r="R62" s="113"/>
      <c r="S62" s="113">
        <v>0.12704972757667066</v>
      </c>
      <c r="T62" s="113">
        <v>0.28113122755603248</v>
      </c>
      <c r="U62" s="113"/>
      <c r="V62" s="113"/>
      <c r="W62" s="113"/>
      <c r="X62" s="113"/>
      <c r="Y62" s="113"/>
      <c r="Z62" s="113"/>
      <c r="AA62" s="113"/>
      <c r="AB62" s="113">
        <v>8.7196103520865154E-3</v>
      </c>
      <c r="AC62" s="113"/>
      <c r="AD62" s="113"/>
      <c r="AP62" s="113"/>
    </row>
    <row r="63" spans="1:42">
      <c r="C63" s="85"/>
      <c r="D63" s="85"/>
      <c r="E63" s="85"/>
      <c r="AF63" s="27"/>
      <c r="AG63" s="27"/>
      <c r="AH63" s="27"/>
      <c r="AI63" s="27"/>
      <c r="AJ63" s="27"/>
      <c r="AL63" s="26"/>
      <c r="AM63" s="26"/>
      <c r="AN63" s="26"/>
      <c r="AO63" s="26"/>
      <c r="AP63" s="26"/>
    </row>
    <row r="64" spans="1:42">
      <c r="C64" s="85"/>
      <c r="D64" s="85"/>
      <c r="E64" s="85"/>
      <c r="AF64" s="27"/>
      <c r="AG64" s="27"/>
      <c r="AH64" s="27"/>
      <c r="AI64" s="27"/>
      <c r="AJ64" s="27"/>
      <c r="AL64" s="26"/>
      <c r="AM64" s="26"/>
      <c r="AN64" s="26"/>
      <c r="AO64" s="26"/>
      <c r="AP64" s="26"/>
    </row>
    <row r="65" spans="3:5">
      <c r="C65" s="85"/>
      <c r="D65" s="85"/>
      <c r="E65" s="85"/>
    </row>
    <row r="66" spans="3:5">
      <c r="C66" s="85"/>
      <c r="D66" s="85"/>
      <c r="E66" s="85"/>
    </row>
    <row r="67" spans="3:5">
      <c r="C67" s="85"/>
      <c r="D67" s="85"/>
      <c r="E67" s="85"/>
    </row>
    <row r="68" spans="3:5">
      <c r="C68" s="85"/>
      <c r="D68" s="85"/>
      <c r="E68" s="85"/>
    </row>
  </sheetData>
  <mergeCells count="32">
    <mergeCell ref="AL7:AP7"/>
    <mergeCell ref="W7:W8"/>
    <mergeCell ref="X7:X8"/>
    <mergeCell ref="AF7:AJ7"/>
    <mergeCell ref="AB4:AB8"/>
    <mergeCell ref="AC4:AC8"/>
    <mergeCell ref="B1:O1"/>
    <mergeCell ref="Q1:AD1"/>
    <mergeCell ref="T4:T8"/>
    <mergeCell ref="H7:H8"/>
    <mergeCell ref="I7:I8"/>
    <mergeCell ref="H6:I6"/>
    <mergeCell ref="AD3:AD8"/>
    <mergeCell ref="Y4:Y8"/>
    <mergeCell ref="Z4:Z8"/>
    <mergeCell ref="AA4:AA8"/>
    <mergeCell ref="W6:X6"/>
    <mergeCell ref="E4:E8"/>
    <mergeCell ref="C3:C8"/>
    <mergeCell ref="F4:F8"/>
    <mergeCell ref="G4:G8"/>
    <mergeCell ref="J4:J8"/>
    <mergeCell ref="U4:U8"/>
    <mergeCell ref="V4:V8"/>
    <mergeCell ref="M4:M8"/>
    <mergeCell ref="N4:N8"/>
    <mergeCell ref="O3:O8"/>
    <mergeCell ref="B2:B8"/>
    <mergeCell ref="Q2:Q8"/>
    <mergeCell ref="K4:K8"/>
    <mergeCell ref="L4:L8"/>
    <mergeCell ref="R3:R8"/>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C1" zoomScale="75" zoomScaleNormal="75" zoomScalePageLayoutView="75" workbookViewId="0">
      <pane ySplit="2" topLeftCell="A12" activePane="bottomLeft" state="frozen"/>
      <selection pane="bottomLeft" activeCell="F12" sqref="F12:F13"/>
    </sheetView>
  </sheetViews>
  <sheetFormatPr defaultColWidth="10.83203125" defaultRowHeight="14.5"/>
  <cols>
    <col min="1" max="3" width="21.58203125" style="9" customWidth="1"/>
    <col min="4" max="4" width="13.33203125" style="12" customWidth="1"/>
    <col min="5" max="5" width="54.5" style="9" customWidth="1"/>
    <col min="6" max="6" width="106.58203125" style="9" customWidth="1"/>
    <col min="7" max="7" width="28.83203125" style="9" customWidth="1"/>
    <col min="8" max="16384" width="10.83203125" style="3"/>
  </cols>
  <sheetData>
    <row r="1" spans="1:7" ht="21">
      <c r="A1" s="89" t="s">
        <v>260</v>
      </c>
      <c r="B1" s="90">
        <v>42675</v>
      </c>
      <c r="C1" s="87"/>
      <c r="D1" s="88"/>
      <c r="E1" s="87"/>
      <c r="F1" s="87"/>
      <c r="G1" s="87"/>
    </row>
    <row r="2" spans="1:7" ht="15.5">
      <c r="A2" s="4" t="s">
        <v>143</v>
      </c>
      <c r="B2" s="4" t="s">
        <v>144</v>
      </c>
      <c r="C2" s="4" t="s">
        <v>145</v>
      </c>
      <c r="D2" s="4" t="s">
        <v>146</v>
      </c>
      <c r="E2" s="4" t="s">
        <v>147</v>
      </c>
      <c r="F2" s="4" t="s">
        <v>148</v>
      </c>
      <c r="G2" s="4" t="s">
        <v>149</v>
      </c>
    </row>
    <row r="3" spans="1:7" ht="68.150000000000006" customHeight="1">
      <c r="A3" s="5" t="s">
        <v>183</v>
      </c>
      <c r="B3" s="8" t="s">
        <v>184</v>
      </c>
      <c r="C3" s="9" t="s">
        <v>185</v>
      </c>
      <c r="D3" s="102" t="s">
        <v>282</v>
      </c>
      <c r="E3" s="8" t="s">
        <v>267</v>
      </c>
      <c r="F3" s="13" t="s">
        <v>186</v>
      </c>
    </row>
    <row r="4" spans="1:7" ht="135" customHeight="1">
      <c r="A4" s="5" t="s">
        <v>212</v>
      </c>
      <c r="B4" s="101" t="s">
        <v>213</v>
      </c>
      <c r="C4" s="101" t="s">
        <v>214</v>
      </c>
      <c r="D4" s="11" t="s">
        <v>153</v>
      </c>
      <c r="E4" s="101" t="s">
        <v>268</v>
      </c>
      <c r="F4" s="13" t="s">
        <v>186</v>
      </c>
    </row>
    <row r="5" spans="1:7" ht="65.150000000000006" customHeight="1">
      <c r="A5" s="5" t="s">
        <v>166</v>
      </c>
      <c r="B5" s="6" t="s">
        <v>162</v>
      </c>
      <c r="C5" s="7" t="s">
        <v>167</v>
      </c>
      <c r="D5" s="102" t="s">
        <v>153</v>
      </c>
      <c r="E5" s="8" t="s">
        <v>243</v>
      </c>
      <c r="F5" s="8" t="s">
        <v>168</v>
      </c>
      <c r="G5" s="6"/>
    </row>
    <row r="6" spans="1:7" ht="348">
      <c r="A6" s="5" t="s">
        <v>156</v>
      </c>
      <c r="B6" s="8" t="s">
        <v>245</v>
      </c>
      <c r="C6" s="8" t="s">
        <v>157</v>
      </c>
      <c r="D6" s="98" t="s">
        <v>153</v>
      </c>
      <c r="E6" s="9" t="s">
        <v>158</v>
      </c>
      <c r="F6" s="8" t="s">
        <v>246</v>
      </c>
    </row>
    <row r="7" spans="1:7" ht="118">
      <c r="A7" s="5" t="s">
        <v>150</v>
      </c>
      <c r="B7" s="6" t="s">
        <v>151</v>
      </c>
      <c r="C7" s="7" t="s">
        <v>152</v>
      </c>
      <c r="D7" s="102" t="s">
        <v>153</v>
      </c>
      <c r="E7" s="8" t="s">
        <v>215</v>
      </c>
      <c r="F7" s="8" t="s">
        <v>154</v>
      </c>
      <c r="G7" s="6" t="s">
        <v>155</v>
      </c>
    </row>
    <row r="8" spans="1:7" ht="72.5">
      <c r="A8" s="5" t="s">
        <v>159</v>
      </c>
      <c r="B8" s="6" t="s">
        <v>218</v>
      </c>
      <c r="C8" s="7" t="s">
        <v>160</v>
      </c>
      <c r="D8" s="102" t="s">
        <v>153</v>
      </c>
      <c r="E8" s="8" t="s">
        <v>216</v>
      </c>
      <c r="F8" s="8" t="s">
        <v>217</v>
      </c>
      <c r="G8" s="6"/>
    </row>
    <row r="9" spans="1:7" ht="43.5">
      <c r="A9" s="136" t="s">
        <v>161</v>
      </c>
      <c r="B9" s="6" t="s">
        <v>162</v>
      </c>
      <c r="C9" s="7" t="s">
        <v>163</v>
      </c>
      <c r="D9" s="102" t="s">
        <v>153</v>
      </c>
      <c r="E9" s="8" t="s">
        <v>241</v>
      </c>
      <c r="F9" s="8" t="s">
        <v>240</v>
      </c>
      <c r="G9" s="6"/>
    </row>
    <row r="10" spans="1:7" ht="130.5">
      <c r="A10" s="136"/>
      <c r="B10" s="6" t="s">
        <v>164</v>
      </c>
      <c r="C10" s="7" t="s">
        <v>163</v>
      </c>
      <c r="D10" s="102" t="s">
        <v>153</v>
      </c>
      <c r="E10" s="8" t="s">
        <v>283</v>
      </c>
      <c r="F10" s="8" t="s">
        <v>269</v>
      </c>
      <c r="G10" s="6"/>
    </row>
    <row r="11" spans="1:7" s="128" customFormat="1" ht="87">
      <c r="A11" s="125" t="s">
        <v>165</v>
      </c>
      <c r="B11" s="126" t="s">
        <v>162</v>
      </c>
      <c r="C11" s="127" t="s">
        <v>134</v>
      </c>
      <c r="D11" s="129" t="s">
        <v>153</v>
      </c>
      <c r="E11" s="126" t="s">
        <v>287</v>
      </c>
      <c r="F11" s="126" t="s">
        <v>288</v>
      </c>
      <c r="G11" s="127"/>
    </row>
    <row r="12" spans="1:7" ht="15" customHeight="1">
      <c r="A12" s="136" t="s">
        <v>169</v>
      </c>
      <c r="B12" s="137" t="s">
        <v>170</v>
      </c>
      <c r="C12" s="137" t="s">
        <v>220</v>
      </c>
      <c r="D12" s="139" t="s">
        <v>171</v>
      </c>
      <c r="E12" s="138" t="s">
        <v>270</v>
      </c>
      <c r="F12" s="138" t="s">
        <v>205</v>
      </c>
      <c r="G12" s="142"/>
    </row>
    <row r="13" spans="1:7" ht="214" customHeight="1">
      <c r="A13" s="136"/>
      <c r="B13" s="137"/>
      <c r="C13" s="137"/>
      <c r="D13" s="139"/>
      <c r="E13" s="138"/>
      <c r="F13" s="138"/>
      <c r="G13" s="142"/>
    </row>
    <row r="14" spans="1:7" ht="30" customHeight="1">
      <c r="A14" s="136" t="s">
        <v>172</v>
      </c>
      <c r="B14" s="143" t="s">
        <v>173</v>
      </c>
      <c r="C14" s="138" t="s">
        <v>174</v>
      </c>
      <c r="D14" s="11" t="s">
        <v>175</v>
      </c>
      <c r="E14" s="8" t="s">
        <v>256</v>
      </c>
      <c r="F14" s="138" t="s">
        <v>249</v>
      </c>
      <c r="G14" s="141"/>
    </row>
    <row r="15" spans="1:7" ht="46.5">
      <c r="A15" s="136"/>
      <c r="B15" s="143"/>
      <c r="C15" s="138"/>
      <c r="D15" s="10" t="s">
        <v>176</v>
      </c>
      <c r="E15" s="8" t="s">
        <v>177</v>
      </c>
      <c r="F15" s="138"/>
      <c r="G15" s="141"/>
    </row>
    <row r="16" spans="1:7" ht="72.5">
      <c r="A16" s="136"/>
      <c r="B16" s="143"/>
      <c r="C16" s="138"/>
      <c r="D16" s="98" t="s">
        <v>178</v>
      </c>
      <c r="E16" s="8" t="s">
        <v>271</v>
      </c>
      <c r="F16" s="138"/>
      <c r="G16" s="141"/>
    </row>
    <row r="17" spans="1:7" ht="72.5">
      <c r="A17" s="136" t="s">
        <v>179</v>
      </c>
      <c r="B17" s="140" t="s">
        <v>180</v>
      </c>
      <c r="C17" s="138" t="s">
        <v>181</v>
      </c>
      <c r="D17" s="102" t="s">
        <v>182</v>
      </c>
      <c r="E17" s="8" t="s">
        <v>239</v>
      </c>
      <c r="F17" s="143" t="s">
        <v>219</v>
      </c>
      <c r="G17" s="141"/>
    </row>
    <row r="18" spans="1:7" ht="135" customHeight="1">
      <c r="A18" s="136"/>
      <c r="B18" s="140"/>
      <c r="C18" s="138"/>
      <c r="D18" s="98" t="s">
        <v>140</v>
      </c>
      <c r="E18" s="8" t="s">
        <v>272</v>
      </c>
      <c r="F18" s="143"/>
      <c r="G18" s="141"/>
    </row>
    <row r="19" spans="1:7" ht="101.5">
      <c r="A19" s="5" t="s">
        <v>187</v>
      </c>
      <c r="B19" s="9" t="s">
        <v>188</v>
      </c>
      <c r="C19" s="9" t="s">
        <v>248</v>
      </c>
      <c r="D19" s="11" t="s">
        <v>247</v>
      </c>
      <c r="E19" s="8" t="s">
        <v>284</v>
      </c>
    </row>
  </sheetData>
  <mergeCells count="18">
    <mergeCell ref="A17:A18"/>
    <mergeCell ref="B17:B18"/>
    <mergeCell ref="C17:C18"/>
    <mergeCell ref="G17:G18"/>
    <mergeCell ref="G12:G13"/>
    <mergeCell ref="A14:A16"/>
    <mergeCell ref="B14:B16"/>
    <mergeCell ref="C14:C16"/>
    <mergeCell ref="F14:F16"/>
    <mergeCell ref="G14:G16"/>
    <mergeCell ref="F12:F13"/>
    <mergeCell ref="F17:F18"/>
    <mergeCell ref="A9:A10"/>
    <mergeCell ref="A12:A13"/>
    <mergeCell ref="B12:B13"/>
    <mergeCell ref="C12:C13"/>
    <mergeCell ref="E12:E13"/>
    <mergeCell ref="D12:D13"/>
  </mergeCells>
  <hyperlinks>
    <hyperlink ref="D5" r:id="rId1"/>
    <hyperlink ref="D7" r:id="rId2"/>
    <hyperlink ref="D8" r:id="rId3" location="eNorSazIt3IOdXINdg2xDQh1cvKJNzCogTHiDYziDQyBSMczxNU32NXHNco2xNnZ1cDIwEDHP8DV%0Az7akqDRVHwDIqhPq"/>
    <hyperlink ref="D9" r:id="rId4"/>
    <hyperlink ref="D6" r:id="rId5"/>
    <hyperlink ref="D15" r:id="rId6"/>
    <hyperlink ref="D16" r:id="rId7"/>
    <hyperlink ref="D17" r:id="rId8"/>
    <hyperlink ref="D18" r:id="rId9"/>
    <hyperlink ref="D11" r:id="rId10"/>
    <hyperlink ref="D3" r:id="rId11"/>
    <hyperlink ref="D10" r:id="rId12"/>
    <hyperlink ref="D14" r:id="rId13"/>
    <hyperlink ref="D12" r:id="rId14"/>
    <hyperlink ref="D4" r:id="rId15"/>
    <hyperlink ref="D19" r:id="rId16"/>
    <hyperlink ref="D12:D13" r:id="rId17" display="link only dutch"/>
  </hyperlinks>
  <pageMargins left="0.75" right="0.75" top="1" bottom="1" header="0.5" footer="0.5"/>
  <pageSetup paperSize="9" orientation="portrait" r:id="rId1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U78"/>
  <sheetViews>
    <sheetView workbookViewId="0">
      <pane xSplit="1" ySplit="3" topLeftCell="L65" activePane="bottomRight" state="frozen"/>
      <selection pane="topRight" activeCell="B1" sqref="B1"/>
      <selection pane="bottomLeft" activeCell="A4" sqref="A4"/>
      <selection pane="bottomRight" activeCell="Q78" sqref="Q78"/>
    </sheetView>
  </sheetViews>
  <sheetFormatPr defaultColWidth="10.83203125" defaultRowHeight="14.5"/>
  <cols>
    <col min="1" max="1" width="10.83203125" style="1"/>
    <col min="2" max="2" width="13.5" style="1" bestFit="1" customWidth="1"/>
    <col min="3" max="3" width="12.83203125" style="1" bestFit="1" customWidth="1"/>
    <col min="4" max="4" width="13.5" style="1" bestFit="1" customWidth="1"/>
    <col min="5" max="5" width="12.83203125" style="1" bestFit="1" customWidth="1"/>
    <col min="6" max="6" width="13.5" style="1" bestFit="1" customWidth="1"/>
    <col min="7" max="7" width="12.83203125" style="1" bestFit="1" customWidth="1"/>
    <col min="8" max="8" width="13.5" style="1" bestFit="1" customWidth="1"/>
    <col min="9" max="9" width="12.83203125" style="1" bestFit="1" customWidth="1"/>
    <col min="10" max="10" width="13.83203125" style="1" bestFit="1" customWidth="1"/>
    <col min="11" max="11" width="12.83203125" style="1" customWidth="1"/>
    <col min="12" max="12" width="13.5" style="1" bestFit="1" customWidth="1"/>
    <col min="13" max="13" width="12.83203125" style="1" bestFit="1" customWidth="1"/>
    <col min="14" max="17" width="12.83203125" style="1" customWidth="1"/>
    <col min="18" max="18" width="13.5" style="1" bestFit="1" customWidth="1"/>
    <col min="19" max="19" width="12.83203125" style="1" bestFit="1" customWidth="1"/>
    <col min="20" max="20" width="13.83203125" style="1" bestFit="1" customWidth="1"/>
    <col min="21" max="16384" width="10.83203125" style="1"/>
  </cols>
  <sheetData>
    <row r="2" spans="1:21">
      <c r="B2" s="148" t="s">
        <v>156</v>
      </c>
      <c r="C2" s="148"/>
      <c r="D2" s="149" t="s">
        <v>150</v>
      </c>
      <c r="E2" s="149"/>
      <c r="F2" s="150" t="s">
        <v>159</v>
      </c>
      <c r="G2" s="150"/>
      <c r="H2" s="151" t="s">
        <v>161</v>
      </c>
      <c r="I2" s="151"/>
      <c r="J2" s="145" t="s">
        <v>187</v>
      </c>
      <c r="K2" s="145"/>
      <c r="L2" s="152" t="s">
        <v>166</v>
      </c>
      <c r="M2" s="152"/>
      <c r="N2" s="146" t="s">
        <v>169</v>
      </c>
      <c r="O2" s="146"/>
      <c r="P2" s="153" t="s">
        <v>165</v>
      </c>
      <c r="Q2" s="153"/>
      <c r="R2" s="147" t="s">
        <v>179</v>
      </c>
      <c r="S2" s="147"/>
      <c r="T2" s="144" t="s">
        <v>172</v>
      </c>
      <c r="U2" s="144"/>
    </row>
    <row r="3" spans="1:21">
      <c r="A3" s="1" t="s">
        <v>242</v>
      </c>
      <c r="B3" s="14" t="s">
        <v>197</v>
      </c>
      <c r="C3" s="15" t="s">
        <v>130</v>
      </c>
      <c r="D3" s="14" t="s">
        <v>197</v>
      </c>
      <c r="E3" s="15" t="s">
        <v>130</v>
      </c>
      <c r="F3" s="14" t="s">
        <v>197</v>
      </c>
      <c r="G3" s="15" t="s">
        <v>130</v>
      </c>
      <c r="H3" s="14" t="s">
        <v>197</v>
      </c>
      <c r="I3" s="15" t="s">
        <v>130</v>
      </c>
      <c r="J3" s="14" t="s">
        <v>197</v>
      </c>
      <c r="K3" s="15" t="s">
        <v>130</v>
      </c>
      <c r="L3" s="14" t="s">
        <v>197</v>
      </c>
      <c r="M3" s="15" t="s">
        <v>130</v>
      </c>
      <c r="N3" s="14" t="s">
        <v>197</v>
      </c>
      <c r="O3" s="15" t="s">
        <v>130</v>
      </c>
      <c r="P3" s="14" t="s">
        <v>197</v>
      </c>
      <c r="Q3" s="15" t="s">
        <v>130</v>
      </c>
      <c r="R3" s="14" t="s">
        <v>197</v>
      </c>
      <c r="S3" s="15" t="s">
        <v>130</v>
      </c>
      <c r="T3" s="14" t="s">
        <v>197</v>
      </c>
      <c r="U3" s="15" t="s">
        <v>130</v>
      </c>
    </row>
    <row r="4" spans="1:21">
      <c r="A4" s="99">
        <v>35765</v>
      </c>
      <c r="B4" s="2">
        <v>0.34986825680404465</v>
      </c>
      <c r="C4" s="2">
        <v>0.25101187084019849</v>
      </c>
      <c r="E4" s="16"/>
      <c r="F4" s="2">
        <v>0.14640443093371483</v>
      </c>
      <c r="G4" s="2">
        <v>0.23915578854244116</v>
      </c>
      <c r="H4" s="2">
        <v>0.38919132760448122</v>
      </c>
      <c r="I4" s="2">
        <v>0.25677313535811158</v>
      </c>
      <c r="J4" s="2"/>
      <c r="K4" s="2"/>
      <c r="L4" s="2">
        <v>0.52763990084052326</v>
      </c>
      <c r="M4" s="2">
        <v>0.31941799676267735</v>
      </c>
      <c r="N4" s="2"/>
      <c r="O4" s="2"/>
      <c r="P4" s="2"/>
      <c r="Q4" s="2"/>
    </row>
    <row r="5" spans="1:21">
      <c r="A5" s="99">
        <v>35855</v>
      </c>
      <c r="B5" s="2">
        <v>0.30881220483463478</v>
      </c>
      <c r="C5" s="2">
        <v>0.24717050319103792</v>
      </c>
      <c r="E5" s="16"/>
      <c r="F5" s="2">
        <v>0.14547224961478911</v>
      </c>
      <c r="G5" s="2">
        <v>0.25340077655828785</v>
      </c>
      <c r="H5" s="2">
        <v>0.39561087363915132</v>
      </c>
      <c r="I5" s="2">
        <v>0.23303357721380202</v>
      </c>
      <c r="J5" s="2"/>
      <c r="K5" s="2"/>
      <c r="L5" s="2">
        <v>0.54038562316937089</v>
      </c>
      <c r="M5" s="2">
        <v>0.31749157792601967</v>
      </c>
      <c r="N5" s="2"/>
      <c r="O5" s="2"/>
      <c r="P5" s="2"/>
      <c r="Q5" s="2"/>
    </row>
    <row r="6" spans="1:21">
      <c r="A6" s="99">
        <v>35947</v>
      </c>
      <c r="B6" s="2">
        <v>0.33052551508648181</v>
      </c>
      <c r="C6" s="2">
        <v>0.2609483846680582</v>
      </c>
      <c r="E6" s="16"/>
      <c r="F6" s="2">
        <v>0.14396263322240643</v>
      </c>
      <c r="G6" s="2">
        <v>0.28281792670364275</v>
      </c>
      <c r="H6" s="2">
        <v>0.37043628477696539</v>
      </c>
      <c r="I6" s="2">
        <v>0.24622276201710366</v>
      </c>
      <c r="J6" s="2"/>
      <c r="K6" s="2"/>
      <c r="L6" s="2">
        <v>0.54264466826826507</v>
      </c>
      <c r="M6" s="2">
        <v>0.31673909190848998</v>
      </c>
      <c r="N6" s="2"/>
      <c r="O6" s="2"/>
      <c r="P6" s="2"/>
      <c r="Q6" s="2"/>
      <c r="R6" s="2">
        <v>5.9523593658392111E-2</v>
      </c>
      <c r="S6" s="2">
        <v>0.20100092476744819</v>
      </c>
    </row>
    <row r="7" spans="1:21">
      <c r="A7" s="99">
        <v>36039</v>
      </c>
      <c r="B7" s="2">
        <v>0.33292029758362446</v>
      </c>
      <c r="C7" s="2">
        <v>0.27910022616083852</v>
      </c>
      <c r="E7" s="16"/>
      <c r="F7" s="2">
        <v>0.1434272525852712</v>
      </c>
      <c r="G7" s="2">
        <v>0.2877331636184744</v>
      </c>
      <c r="H7" s="2">
        <v>0.33636236000562247</v>
      </c>
      <c r="I7" s="2">
        <v>0.27157089187354716</v>
      </c>
      <c r="J7" s="2"/>
      <c r="K7" s="2"/>
      <c r="L7" s="2">
        <v>0.53381497267176159</v>
      </c>
      <c r="M7" s="2">
        <v>0.33515639234606387</v>
      </c>
      <c r="N7" s="2"/>
      <c r="O7" s="2"/>
      <c r="P7" s="2"/>
      <c r="Q7" s="2"/>
      <c r="R7" s="2">
        <v>6.8718772968938135E-2</v>
      </c>
      <c r="S7" s="2">
        <v>0.20107133562319646</v>
      </c>
    </row>
    <row r="8" spans="1:21">
      <c r="A8" s="99">
        <v>36130</v>
      </c>
      <c r="B8" s="2">
        <v>0.34429907854666658</v>
      </c>
      <c r="C8" s="2">
        <v>0.30528795511058121</v>
      </c>
      <c r="E8" s="16"/>
      <c r="F8" s="2">
        <v>0.1411031238726406</v>
      </c>
      <c r="G8" s="2">
        <v>0.30095997022386384</v>
      </c>
      <c r="H8" s="2">
        <v>0.32653202090819122</v>
      </c>
      <c r="I8" s="2">
        <v>0.26715684588052158</v>
      </c>
      <c r="J8" s="17">
        <v>0.218</v>
      </c>
      <c r="K8" s="17">
        <v>0.17299999999999999</v>
      </c>
      <c r="L8" s="2">
        <v>0.5173728196783588</v>
      </c>
      <c r="M8" s="2">
        <v>0.34001792582574514</v>
      </c>
      <c r="N8" s="2"/>
      <c r="O8" s="2"/>
      <c r="P8" s="2"/>
      <c r="Q8" s="2"/>
      <c r="R8" s="2">
        <v>5.6469907117468431E-2</v>
      </c>
      <c r="S8" s="2">
        <v>0.20577502776455656</v>
      </c>
    </row>
    <row r="9" spans="1:21">
      <c r="A9" s="99">
        <v>36220</v>
      </c>
      <c r="B9" s="2">
        <v>0.32746732184786315</v>
      </c>
      <c r="C9" s="2">
        <v>0.31580544409872363</v>
      </c>
      <c r="E9" s="16"/>
      <c r="F9" s="2">
        <v>0.16255948214306407</v>
      </c>
      <c r="G9" s="2">
        <v>0.29885162436506091</v>
      </c>
      <c r="H9" s="2">
        <v>0.33509270917776152</v>
      </c>
      <c r="I9" s="2">
        <v>0.28846676752763156</v>
      </c>
      <c r="J9" s="17">
        <v>0.21099999999999997</v>
      </c>
      <c r="K9" s="17">
        <v>0.13100000000000001</v>
      </c>
      <c r="L9" s="2">
        <v>0.50556165009596776</v>
      </c>
      <c r="M9" s="2">
        <v>0.34442285041824838</v>
      </c>
      <c r="N9" s="2"/>
      <c r="O9" s="2"/>
      <c r="P9" s="2"/>
      <c r="Q9" s="2"/>
      <c r="R9" s="2">
        <v>4.1249542446444444E-2</v>
      </c>
      <c r="S9" s="2">
        <v>0.20652369691652481</v>
      </c>
    </row>
    <row r="10" spans="1:21">
      <c r="A10" s="99">
        <v>36312</v>
      </c>
      <c r="B10" s="2">
        <v>0.36522337561456597</v>
      </c>
      <c r="C10" s="2">
        <v>0.34604123118860164</v>
      </c>
      <c r="E10" s="16"/>
      <c r="F10" s="2">
        <v>0.15691562121739411</v>
      </c>
      <c r="G10" s="2">
        <v>0.3144246502669128</v>
      </c>
      <c r="H10" s="2">
        <v>0.32881929046932967</v>
      </c>
      <c r="I10" s="2">
        <v>0.29288526285999</v>
      </c>
      <c r="J10" s="17">
        <v>0.19700000000000001</v>
      </c>
      <c r="K10" s="17">
        <v>0.186</v>
      </c>
      <c r="L10" s="2">
        <v>0.5034271444545686</v>
      </c>
      <c r="M10" s="2">
        <v>0.3402433302633216</v>
      </c>
      <c r="N10" s="2"/>
      <c r="O10" s="2"/>
      <c r="P10" s="2"/>
      <c r="Q10" s="2"/>
      <c r="R10" s="2">
        <v>3.9620075033124452E-2</v>
      </c>
      <c r="S10" s="2">
        <v>0.2018725964575199</v>
      </c>
    </row>
    <row r="11" spans="1:21">
      <c r="A11" s="99">
        <v>36404</v>
      </c>
      <c r="B11" s="2">
        <v>0.38369678891033515</v>
      </c>
      <c r="C11" s="2">
        <v>0.33779877171433587</v>
      </c>
      <c r="E11" s="16"/>
      <c r="F11" s="2">
        <v>0.15690719837089889</v>
      </c>
      <c r="G11" s="2">
        <v>0.33250750330924572</v>
      </c>
      <c r="H11" s="2">
        <v>0.32195865587082095</v>
      </c>
      <c r="I11" s="2">
        <v>0.32965186251389511</v>
      </c>
      <c r="J11" s="17">
        <v>0.19999999999999998</v>
      </c>
      <c r="K11" s="17">
        <v>0.20399999999999999</v>
      </c>
      <c r="L11" s="2">
        <v>0.49638063312421582</v>
      </c>
      <c r="M11" s="2">
        <v>0.3475490890228356</v>
      </c>
      <c r="N11" s="2"/>
      <c r="O11" s="2"/>
      <c r="P11" s="2"/>
      <c r="Q11" s="2"/>
      <c r="R11" s="2">
        <v>4.1235099287207901E-2</v>
      </c>
      <c r="S11" s="2">
        <v>0.18445289008959506</v>
      </c>
    </row>
    <row r="12" spans="1:21">
      <c r="A12" s="99">
        <v>36495</v>
      </c>
      <c r="B12" s="2">
        <v>0.34568008858370275</v>
      </c>
      <c r="C12" s="2">
        <v>0.35983187087020552</v>
      </c>
      <c r="E12" s="16"/>
      <c r="F12" s="2">
        <v>0.15218513608881543</v>
      </c>
      <c r="G12" s="2">
        <v>0.35380819916297146</v>
      </c>
      <c r="H12" s="2">
        <v>0.32730727381548119</v>
      </c>
      <c r="I12" s="2">
        <v>0.33528376590451286</v>
      </c>
      <c r="J12" s="17">
        <v>0.222</v>
      </c>
      <c r="K12" s="17">
        <v>0.189</v>
      </c>
      <c r="L12" s="2">
        <v>0.49664054581942829</v>
      </c>
      <c r="M12" s="2">
        <v>0.34914048206871645</v>
      </c>
      <c r="N12" s="2"/>
      <c r="O12" s="2"/>
      <c r="P12" s="2"/>
      <c r="Q12" s="2"/>
      <c r="R12" s="2">
        <v>4.3023405523068679E-2</v>
      </c>
      <c r="S12" s="2">
        <v>0.18242055685802486</v>
      </c>
    </row>
    <row r="13" spans="1:21">
      <c r="A13" s="99">
        <v>36586</v>
      </c>
      <c r="B13" s="2">
        <v>0.29599399306094976</v>
      </c>
      <c r="C13" s="2">
        <v>0.3366984768118837</v>
      </c>
      <c r="E13" s="16"/>
      <c r="F13" s="2">
        <v>0.14219661547315038</v>
      </c>
      <c r="G13" s="2">
        <v>0.37388420314354565</v>
      </c>
      <c r="H13" s="2">
        <v>0.31960231635752495</v>
      </c>
      <c r="I13" s="2">
        <v>0.36359551223398345</v>
      </c>
      <c r="J13" s="17" t="e">
        <v>#N/A</v>
      </c>
      <c r="K13" s="17" t="e">
        <v>#N/A</v>
      </c>
      <c r="L13" s="2">
        <v>0.49440693770366489</v>
      </c>
      <c r="M13" s="2">
        <v>0.34455603111686617</v>
      </c>
      <c r="N13" s="2"/>
      <c r="O13" s="2"/>
      <c r="P13" s="2"/>
      <c r="Q13" s="2"/>
      <c r="R13" s="2">
        <v>3.3468720168787658E-2</v>
      </c>
      <c r="S13" s="2">
        <v>0.18615892549873228</v>
      </c>
    </row>
    <row r="14" spans="1:21">
      <c r="A14" s="99">
        <v>36678</v>
      </c>
      <c r="B14" s="2">
        <v>0.31927098610991289</v>
      </c>
      <c r="C14" s="2">
        <v>0.3552957035631093</v>
      </c>
      <c r="E14" s="16"/>
      <c r="F14" s="2">
        <v>0.13470251235058944</v>
      </c>
      <c r="G14" s="2">
        <v>0.39083041023375487</v>
      </c>
      <c r="H14" s="2">
        <v>0.31214022663740049</v>
      </c>
      <c r="I14" s="2">
        <v>0.36876963147830349</v>
      </c>
      <c r="J14" s="17">
        <v>0.19100000000000003</v>
      </c>
      <c r="K14" s="17">
        <v>0.248</v>
      </c>
      <c r="L14" s="2">
        <v>0.4863758572827005</v>
      </c>
      <c r="M14" s="2">
        <v>0.35670746695005484</v>
      </c>
      <c r="N14" s="2"/>
      <c r="O14" s="2"/>
      <c r="P14" s="2"/>
      <c r="Q14" s="2"/>
      <c r="R14" s="2">
        <v>3.5017247300909403E-2</v>
      </c>
      <c r="S14" s="2">
        <v>0.17463825466274432</v>
      </c>
    </row>
    <row r="15" spans="1:21">
      <c r="A15" s="99">
        <v>36770</v>
      </c>
      <c r="B15" s="2">
        <v>0.31880595968448733</v>
      </c>
      <c r="C15" s="2">
        <v>0.35119270815074499</v>
      </c>
      <c r="E15" s="16"/>
      <c r="F15" s="2">
        <v>0.1270031834462908</v>
      </c>
      <c r="G15" s="2">
        <v>0.39631420768254311</v>
      </c>
      <c r="H15" s="2">
        <v>0.29379235347890781</v>
      </c>
      <c r="I15" s="2">
        <v>0.40481053299695902</v>
      </c>
      <c r="J15" s="17">
        <v>0.18099999999999999</v>
      </c>
      <c r="K15" s="17">
        <v>0.27200000000000002</v>
      </c>
      <c r="L15" s="2">
        <v>0.48018629511323196</v>
      </c>
      <c r="M15" s="2">
        <v>0.36154430136263088</v>
      </c>
      <c r="N15" s="2"/>
      <c r="O15" s="2"/>
      <c r="P15" s="2"/>
      <c r="Q15" s="2"/>
      <c r="R15" s="2">
        <v>3.5060622905993176E-2</v>
      </c>
      <c r="S15" s="2">
        <v>0.17874968073438605</v>
      </c>
    </row>
    <row r="16" spans="1:21">
      <c r="A16" s="99">
        <v>36861</v>
      </c>
      <c r="B16" s="2">
        <v>0.3074520516760571</v>
      </c>
      <c r="C16" s="2">
        <v>0.37919939104205791</v>
      </c>
      <c r="E16" s="16"/>
      <c r="F16" s="2">
        <v>0.12212740871412243</v>
      </c>
      <c r="G16" s="2">
        <v>0.40557363622454035</v>
      </c>
      <c r="H16" s="2">
        <v>0.28543164242040825</v>
      </c>
      <c r="I16" s="2">
        <v>0.42674906779000787</v>
      </c>
      <c r="J16" s="17">
        <v>0.18</v>
      </c>
      <c r="K16" s="17">
        <v>0.27900000000000003</v>
      </c>
      <c r="L16" s="2">
        <v>0.46690801283646632</v>
      </c>
      <c r="M16" s="2">
        <v>0.36343325698711526</v>
      </c>
      <c r="N16" s="2"/>
      <c r="O16" s="2"/>
      <c r="P16" s="2"/>
      <c r="Q16" s="2"/>
      <c r="R16" s="2">
        <v>2.1263863279434504E-2</v>
      </c>
      <c r="S16" s="2">
        <v>0.18949443646205769</v>
      </c>
    </row>
    <row r="17" spans="1:21">
      <c r="A17" s="99">
        <v>36951</v>
      </c>
      <c r="B17" s="2">
        <v>0.28912600829606411</v>
      </c>
      <c r="C17" s="2">
        <v>0.37378214049262942</v>
      </c>
      <c r="E17" s="16"/>
      <c r="F17" s="2">
        <v>0.11950555108012907</v>
      </c>
      <c r="G17" s="2">
        <v>0.40987252131567303</v>
      </c>
      <c r="H17" s="2">
        <v>0.29804672713872454</v>
      </c>
      <c r="I17" s="2">
        <v>0.44347161786714256</v>
      </c>
      <c r="J17" s="17">
        <v>0.16500000000000001</v>
      </c>
      <c r="K17" s="17">
        <v>0.30499999999999999</v>
      </c>
      <c r="L17" s="2">
        <v>0.46771784503326214</v>
      </c>
      <c r="M17" s="2">
        <v>0.36099134520334625</v>
      </c>
      <c r="N17" s="2"/>
      <c r="O17" s="2"/>
      <c r="P17" s="2"/>
      <c r="Q17" s="2"/>
      <c r="R17" s="2">
        <v>2.3162210707467767E-2</v>
      </c>
      <c r="S17" s="2">
        <v>0.17975242233026448</v>
      </c>
    </row>
    <row r="18" spans="1:21">
      <c r="A18" s="99">
        <v>37043</v>
      </c>
      <c r="B18" s="2">
        <v>0.32226531420022675</v>
      </c>
      <c r="C18" s="2">
        <v>0.38380260430293639</v>
      </c>
      <c r="E18" s="16"/>
      <c r="F18" s="2">
        <v>0.12145754238332587</v>
      </c>
      <c r="G18" s="2">
        <v>0.41112549690018452</v>
      </c>
      <c r="H18" s="2">
        <v>0.30830175668564547</v>
      </c>
      <c r="I18" s="2">
        <v>0.44380123648488656</v>
      </c>
      <c r="J18" s="17">
        <v>0.14599999999999999</v>
      </c>
      <c r="K18" s="17">
        <v>0.308</v>
      </c>
      <c r="L18" s="2">
        <v>0.46043265658521709</v>
      </c>
      <c r="M18" s="2">
        <v>0.36557153108353962</v>
      </c>
      <c r="N18" s="2"/>
      <c r="O18" s="2"/>
      <c r="P18" s="2"/>
      <c r="Q18" s="2"/>
      <c r="R18" s="2">
        <v>2.7180948281677112E-2</v>
      </c>
      <c r="S18" s="2">
        <v>0.19480214954982156</v>
      </c>
    </row>
    <row r="19" spans="1:21">
      <c r="A19" s="99">
        <v>37135</v>
      </c>
      <c r="B19" s="2">
        <v>0.28448485405291896</v>
      </c>
      <c r="C19" s="2">
        <v>0.38200860982780344</v>
      </c>
      <c r="D19" s="2">
        <v>0.23324867236204111</v>
      </c>
      <c r="E19" s="2">
        <v>0.56855229739090274</v>
      </c>
      <c r="F19" s="2">
        <v>0.12111463116923395</v>
      </c>
      <c r="G19" s="2">
        <v>0.39702981018541378</v>
      </c>
      <c r="H19" s="2">
        <v>0.30229993764235674</v>
      </c>
      <c r="I19" s="2">
        <v>0.45480748241993052</v>
      </c>
      <c r="J19" s="17">
        <v>0.154</v>
      </c>
      <c r="K19" s="17">
        <v>0.314</v>
      </c>
      <c r="L19" s="2">
        <v>0.44495013792516597</v>
      </c>
      <c r="M19" s="2">
        <v>0.3748226882973863</v>
      </c>
      <c r="N19" s="2"/>
      <c r="O19" s="2"/>
      <c r="P19" s="2"/>
      <c r="Q19" s="2"/>
      <c r="R19" s="2">
        <v>2.9961060859604722E-2</v>
      </c>
      <c r="S19" s="2">
        <v>0.19269275194455732</v>
      </c>
    </row>
    <row r="20" spans="1:21">
      <c r="A20" s="99">
        <v>37226</v>
      </c>
      <c r="B20" s="2">
        <v>0.26025832078508748</v>
      </c>
      <c r="C20" s="2">
        <v>0.38127628641154787</v>
      </c>
      <c r="D20" s="2">
        <v>0.2528524857375713</v>
      </c>
      <c r="E20" s="2">
        <v>0.53433170334148328</v>
      </c>
      <c r="F20" s="2">
        <v>0.12106937904280048</v>
      </c>
      <c r="G20" s="2">
        <v>0.38301545053476904</v>
      </c>
      <c r="H20" s="2">
        <v>0.30923663587265227</v>
      </c>
      <c r="I20" s="2">
        <v>0.45506616740689781</v>
      </c>
      <c r="J20" s="17">
        <v>0.153</v>
      </c>
      <c r="K20" s="17">
        <v>0.32500000000000001</v>
      </c>
      <c r="L20" s="2">
        <v>0.43650058012218146</v>
      </c>
      <c r="M20" s="2">
        <v>0.37108864843746103</v>
      </c>
      <c r="N20" s="2"/>
      <c r="O20" s="2"/>
      <c r="P20" s="2"/>
      <c r="Q20" s="2"/>
      <c r="R20" s="2">
        <v>5.8500354396344894E-3</v>
      </c>
      <c r="S20" s="2">
        <v>0.19920402248170616</v>
      </c>
    </row>
    <row r="21" spans="1:21">
      <c r="A21" s="99">
        <v>37316</v>
      </c>
      <c r="B21" s="2">
        <v>0.26730847292159082</v>
      </c>
      <c r="C21" s="2">
        <v>0.40868114787791593</v>
      </c>
      <c r="D21" s="2">
        <v>0.21298764235522172</v>
      </c>
      <c r="E21" s="2">
        <v>0.60751150957111699</v>
      </c>
      <c r="F21" s="2">
        <v>0.12569827814835027</v>
      </c>
      <c r="G21" s="2">
        <v>0.35872199928733084</v>
      </c>
      <c r="H21" s="2">
        <v>0.31048302296595442</v>
      </c>
      <c r="I21" s="2">
        <v>0.46432620727857049</v>
      </c>
      <c r="J21" s="17">
        <v>0.16500000000000004</v>
      </c>
      <c r="K21" s="17">
        <v>0.33200000000000002</v>
      </c>
      <c r="L21" s="2">
        <v>0.44059644613802451</v>
      </c>
      <c r="M21" s="2">
        <v>0.3695505692230861</v>
      </c>
      <c r="N21" s="2"/>
      <c r="O21" s="2"/>
      <c r="P21" s="2"/>
      <c r="Q21" s="2"/>
      <c r="R21" s="2">
        <v>1.5840596257320122E-2</v>
      </c>
      <c r="S21" s="2">
        <v>0.18515517489612038</v>
      </c>
    </row>
    <row r="22" spans="1:21">
      <c r="A22" s="99">
        <v>37408</v>
      </c>
      <c r="B22" s="2">
        <v>0.23872796420030076</v>
      </c>
      <c r="C22" s="2">
        <v>0.41226367760546362</v>
      </c>
      <c r="D22" s="2">
        <v>0.21171592884846863</v>
      </c>
      <c r="E22" s="2">
        <v>0.61151977174446082</v>
      </c>
      <c r="F22" s="2">
        <v>0.11866184743139407</v>
      </c>
      <c r="G22" s="2">
        <v>0.36684288980944096</v>
      </c>
      <c r="H22" s="2">
        <v>0.3152154399408269</v>
      </c>
      <c r="I22" s="2">
        <v>0.45374545826009943</v>
      </c>
      <c r="J22" s="17">
        <v>0.152</v>
      </c>
      <c r="K22" s="17">
        <v>0.34999999999999992</v>
      </c>
      <c r="L22" s="2">
        <v>0.4296000251925447</v>
      </c>
      <c r="M22" s="2">
        <v>0.38652013429416676</v>
      </c>
      <c r="N22" s="2"/>
      <c r="O22" s="2"/>
      <c r="P22" s="2"/>
      <c r="Q22" s="2"/>
      <c r="R22" s="2">
        <v>2.8325311711567777E-3</v>
      </c>
      <c r="S22" s="2">
        <v>0.18550249968379498</v>
      </c>
    </row>
    <row r="23" spans="1:21">
      <c r="A23" s="99">
        <v>37500</v>
      </c>
      <c r="B23" s="2">
        <v>0.23392665493495812</v>
      </c>
      <c r="C23" s="2">
        <v>0.40669355674635183</v>
      </c>
      <c r="D23" s="2">
        <v>0.2071721396331111</v>
      </c>
      <c r="E23" s="2">
        <v>0.62545032920617827</v>
      </c>
      <c r="F23" s="2">
        <v>0.11278334938583026</v>
      </c>
      <c r="G23" s="2">
        <v>0.36758885263640872</v>
      </c>
      <c r="H23" s="2">
        <v>0.30402276340273571</v>
      </c>
      <c r="I23" s="2">
        <v>0.47114698502348057</v>
      </c>
      <c r="J23" s="17">
        <v>0.16</v>
      </c>
      <c r="K23" s="17">
        <v>0.36</v>
      </c>
      <c r="L23" s="2">
        <v>0.4236391262636014</v>
      </c>
      <c r="M23" s="2">
        <v>0.39291780621101596</v>
      </c>
      <c r="N23" s="2"/>
      <c r="O23" s="2"/>
      <c r="P23" s="2"/>
      <c r="Q23" s="2"/>
      <c r="R23" s="2">
        <v>-4.4381324338718265E-3</v>
      </c>
      <c r="S23" s="2">
        <v>0.18120168487645852</v>
      </c>
    </row>
    <row r="24" spans="1:21">
      <c r="A24" s="99">
        <v>37591</v>
      </c>
      <c r="B24" s="2">
        <v>0.22698053789456851</v>
      </c>
      <c r="C24" s="2">
        <v>0.41433380465378861</v>
      </c>
      <c r="D24" s="2">
        <v>0.19768848273081574</v>
      </c>
      <c r="E24" s="2">
        <v>0.65708014155803429</v>
      </c>
      <c r="F24" s="2">
        <v>0.11122417684759421</v>
      </c>
      <c r="G24" s="2">
        <v>0.39632535775413796</v>
      </c>
      <c r="H24" s="2">
        <v>0.30463606001990673</v>
      </c>
      <c r="I24" s="2">
        <v>0.47113065007190985</v>
      </c>
      <c r="J24" s="17">
        <v>0.14000000000000001</v>
      </c>
      <c r="K24" s="17">
        <v>0.39</v>
      </c>
      <c r="L24" s="2">
        <v>0.42021907274893011</v>
      </c>
      <c r="M24" s="2">
        <v>0.38961641723676183</v>
      </c>
      <c r="N24" s="2"/>
      <c r="O24" s="2"/>
      <c r="P24" s="2"/>
      <c r="Q24" s="2"/>
      <c r="R24" s="2">
        <v>-8.5748904837356695E-3</v>
      </c>
      <c r="S24" s="2">
        <v>0.18122651788096072</v>
      </c>
      <c r="T24" s="70">
        <v>3.4750300513605073E-2</v>
      </c>
      <c r="U24" s="70">
        <v>0.19289070671433256</v>
      </c>
    </row>
    <row r="25" spans="1:21">
      <c r="A25" s="99">
        <v>37681</v>
      </c>
      <c r="B25" s="2">
        <v>0.20429784957153446</v>
      </c>
      <c r="C25" s="2">
        <v>0.40336490238162787</v>
      </c>
      <c r="D25" s="2">
        <v>0.18178903061224488</v>
      </c>
      <c r="E25" s="2">
        <v>0.67582151360544218</v>
      </c>
      <c r="F25" s="2">
        <v>0.13213078662015826</v>
      </c>
      <c r="G25" s="2">
        <v>0.41004395552635675</v>
      </c>
      <c r="H25" s="2">
        <v>0.32130200232837014</v>
      </c>
      <c r="I25" s="2">
        <v>0.4557237110928733</v>
      </c>
      <c r="J25" s="17">
        <v>0.14000000000000001</v>
      </c>
      <c r="K25" s="17">
        <v>0.41</v>
      </c>
      <c r="L25" s="2">
        <v>0.4192896410148822</v>
      </c>
      <c r="M25" s="2">
        <v>0.39367485567288213</v>
      </c>
      <c r="N25" s="2"/>
      <c r="O25" s="2"/>
      <c r="P25" s="2"/>
      <c r="Q25" s="2"/>
      <c r="R25" s="2">
        <v>1.135707711268155E-3</v>
      </c>
      <c r="S25" s="2">
        <v>0.17924213350805759</v>
      </c>
      <c r="T25" s="70">
        <v>2.3774145616641901E-2</v>
      </c>
      <c r="U25" s="70">
        <v>0.19737493808816245</v>
      </c>
    </row>
    <row r="26" spans="1:21">
      <c r="A26" s="99">
        <v>37773</v>
      </c>
      <c r="B26" s="2">
        <v>0.17097662908834071</v>
      </c>
      <c r="C26" s="2">
        <v>0.42096516447712706</v>
      </c>
      <c r="D26" s="2">
        <v>0.17013616703365839</v>
      </c>
      <c r="E26" s="2">
        <v>0.70215071563384723</v>
      </c>
      <c r="F26" s="2">
        <v>0.1350002868090962</v>
      </c>
      <c r="G26" s="2">
        <v>0.42719845881203344</v>
      </c>
      <c r="H26" s="2">
        <v>0.31696113873315501</v>
      </c>
      <c r="I26" s="2">
        <v>0.45813119202864266</v>
      </c>
      <c r="J26" s="17">
        <v>0.14000000000000001</v>
      </c>
      <c r="K26" s="17">
        <v>0.41</v>
      </c>
      <c r="L26" s="2">
        <v>0.40848884760606535</v>
      </c>
      <c r="M26" s="2">
        <v>0.39733042209006358</v>
      </c>
      <c r="N26" s="2"/>
      <c r="O26" s="2"/>
      <c r="P26" s="2"/>
      <c r="Q26" s="2"/>
      <c r="R26" s="2">
        <v>-5.0967771738293583E-3</v>
      </c>
      <c r="S26" s="2">
        <v>0.1865451241858245</v>
      </c>
      <c r="T26" s="70">
        <v>2.1798773631579737E-2</v>
      </c>
      <c r="U26" s="70">
        <v>0.20567907527623275</v>
      </c>
    </row>
    <row r="27" spans="1:21">
      <c r="A27" s="99">
        <v>37865</v>
      </c>
      <c r="B27" s="2">
        <v>0.17063834110861092</v>
      </c>
      <c r="C27" s="2">
        <v>0.42711216648937783</v>
      </c>
      <c r="D27" s="2">
        <v>0.16208605089190087</v>
      </c>
      <c r="E27" s="2">
        <v>0.71969553495586658</v>
      </c>
      <c r="F27" s="2">
        <v>0.13537828929573681</v>
      </c>
      <c r="G27" s="2">
        <v>0.42887096828809079</v>
      </c>
      <c r="H27" s="2">
        <v>0.32407726912745677</v>
      </c>
      <c r="I27" s="2">
        <v>0.44458062267851989</v>
      </c>
      <c r="J27" s="17">
        <v>0.13999999999999999</v>
      </c>
      <c r="K27" s="17">
        <v>0.41999999999999993</v>
      </c>
      <c r="L27" s="2">
        <v>0.40416368837404576</v>
      </c>
      <c r="M27" s="2">
        <v>0.39153357311235681</v>
      </c>
      <c r="N27" s="2"/>
      <c r="O27" s="2"/>
      <c r="P27" s="2"/>
      <c r="Q27" s="2"/>
      <c r="R27" s="2">
        <v>-4.4747694384044386E-3</v>
      </c>
      <c r="S27" s="2">
        <v>0.18529804303816449</v>
      </c>
      <c r="T27" s="70">
        <v>2.1641703031017808E-2</v>
      </c>
      <c r="U27" s="70">
        <v>0.21277568109446868</v>
      </c>
    </row>
    <row r="28" spans="1:21">
      <c r="A28" s="99">
        <v>37956</v>
      </c>
      <c r="B28" s="2">
        <v>0.17631762069240869</v>
      </c>
      <c r="C28" s="2">
        <v>0.49921934026722864</v>
      </c>
      <c r="D28" s="2">
        <v>0.16056594383220762</v>
      </c>
      <c r="E28" s="2">
        <v>0.72908922858158542</v>
      </c>
      <c r="F28" s="2">
        <v>0.13747668733906421</v>
      </c>
      <c r="G28" s="2">
        <v>0.4345899784498421</v>
      </c>
      <c r="H28" s="2">
        <v>0.32302311150447099</v>
      </c>
      <c r="I28" s="2">
        <v>0.440332794288399</v>
      </c>
      <c r="J28" s="17">
        <v>0.14000000000000001</v>
      </c>
      <c r="K28" s="17">
        <v>0.41</v>
      </c>
      <c r="L28" s="2">
        <v>0.39075595262244223</v>
      </c>
      <c r="M28" s="2">
        <v>0.38339292355474969</v>
      </c>
      <c r="N28" s="2"/>
      <c r="O28" s="2"/>
      <c r="P28" s="2"/>
      <c r="Q28" s="2"/>
      <c r="R28" s="2">
        <v>-2.43844604592947E-2</v>
      </c>
      <c r="S28" s="2">
        <v>0.19843740151217271</v>
      </c>
      <c r="T28" s="70">
        <v>2.1877679336953414E-2</v>
      </c>
      <c r="U28" s="70">
        <v>0.21764789939982851</v>
      </c>
    </row>
    <row r="29" spans="1:21">
      <c r="A29" s="99">
        <v>38047</v>
      </c>
      <c r="B29" s="2">
        <v>0.14789225851829974</v>
      </c>
      <c r="C29" s="2">
        <v>0.54378272097707681</v>
      </c>
      <c r="D29" s="2">
        <v>0.14335796813420018</v>
      </c>
      <c r="E29" s="2">
        <v>0.75437504631656949</v>
      </c>
      <c r="F29" s="2">
        <v>0.13408789995005599</v>
      </c>
      <c r="G29" s="2">
        <v>0.41768749839013108</v>
      </c>
      <c r="H29" s="2">
        <v>0.29500894159758451</v>
      </c>
      <c r="I29" s="2">
        <v>0.46162481712896519</v>
      </c>
      <c r="J29" s="17">
        <v>0.15</v>
      </c>
      <c r="K29" s="17">
        <v>0.43</v>
      </c>
      <c r="L29" s="2">
        <v>0.39496984764114756</v>
      </c>
      <c r="M29" s="2">
        <v>0.38841196531250916</v>
      </c>
      <c r="N29" s="2"/>
      <c r="O29" s="2"/>
      <c r="P29" s="2"/>
      <c r="Q29" s="2"/>
      <c r="R29" s="2">
        <v>-2.9122192129998406E-2</v>
      </c>
      <c r="S29" s="2">
        <v>0.20094718090575983</v>
      </c>
      <c r="T29" s="70">
        <v>2.2829577484539551E-2</v>
      </c>
      <c r="U29" s="70">
        <v>0.23418546928243889</v>
      </c>
    </row>
    <row r="30" spans="1:21">
      <c r="A30" s="99">
        <v>38139</v>
      </c>
      <c r="B30" s="2">
        <v>0.16156262328175527</v>
      </c>
      <c r="C30" s="2">
        <v>0.54975453979169442</v>
      </c>
      <c r="D30" s="2">
        <v>0.1289268000630219</v>
      </c>
      <c r="E30" s="2">
        <v>0.78233836458169215</v>
      </c>
      <c r="F30" s="2">
        <v>0.13462247574772473</v>
      </c>
      <c r="G30" s="2">
        <v>0.41773406622563164</v>
      </c>
      <c r="H30" s="2">
        <v>0.29187324086861993</v>
      </c>
      <c r="I30" s="2">
        <v>0.46390413372892697</v>
      </c>
      <c r="J30" s="17">
        <v>0.16</v>
      </c>
      <c r="K30" s="17">
        <v>0.41</v>
      </c>
      <c r="L30" s="2">
        <v>0.39523905197035769</v>
      </c>
      <c r="M30" s="2">
        <v>0.38439990965964527</v>
      </c>
      <c r="N30" s="2"/>
      <c r="O30" s="2"/>
      <c r="P30" s="2"/>
      <c r="Q30" s="2"/>
      <c r="R30" s="2">
        <v>-2.3717112091149233E-2</v>
      </c>
      <c r="S30" s="2">
        <v>0.20974047946042931</v>
      </c>
      <c r="T30" s="70">
        <v>2.1802785147711806E-2</v>
      </c>
      <c r="U30" s="70">
        <v>0.23856591012193612</v>
      </c>
    </row>
    <row r="31" spans="1:21">
      <c r="A31" s="99">
        <v>38231</v>
      </c>
      <c r="B31" s="2">
        <v>0.15783989457143857</v>
      </c>
      <c r="C31" s="2">
        <v>0.5589879745170826</v>
      </c>
      <c r="D31" s="2">
        <v>0.13077293389734201</v>
      </c>
      <c r="E31" s="2">
        <v>0.79314903087316113</v>
      </c>
      <c r="F31" s="2">
        <v>0.13639334494593455</v>
      </c>
      <c r="G31" s="2">
        <v>0.42444209355135837</v>
      </c>
      <c r="H31" s="2">
        <v>0.27723580214369503</v>
      </c>
      <c r="I31" s="2">
        <v>0.47531693573392969</v>
      </c>
      <c r="J31" s="17">
        <v>0.15</v>
      </c>
      <c r="K31" s="17">
        <v>0.42</v>
      </c>
      <c r="L31" s="2">
        <v>0.39243754378883616</v>
      </c>
      <c r="M31" s="2">
        <v>0.39474682320128829</v>
      </c>
      <c r="N31" s="2"/>
      <c r="O31" s="2"/>
      <c r="P31" s="2"/>
      <c r="Q31" s="2"/>
      <c r="R31" s="2">
        <v>-1.7296606475125976E-2</v>
      </c>
      <c r="S31" s="2">
        <v>0.21285277576958797</v>
      </c>
      <c r="T31" s="70">
        <v>1.8769226599449799E-2</v>
      </c>
      <c r="U31" s="70">
        <v>0.24318683850334052</v>
      </c>
    </row>
    <row r="32" spans="1:21">
      <c r="A32" s="99">
        <v>38322</v>
      </c>
      <c r="B32" s="2">
        <v>0.13788489141895616</v>
      </c>
      <c r="C32" s="2">
        <v>0.56145704691011633</v>
      </c>
      <c r="D32" s="2">
        <v>0.12574293026231606</v>
      </c>
      <c r="E32" s="2">
        <v>0.79226730646193211</v>
      </c>
      <c r="F32" s="2">
        <v>0.12849114693557567</v>
      </c>
      <c r="G32" s="2">
        <v>0.43303340347981933</v>
      </c>
      <c r="H32" s="2">
        <v>0.25970097208590098</v>
      </c>
      <c r="I32" s="2">
        <v>0.48924920231725466</v>
      </c>
      <c r="J32" s="17">
        <v>0.14000000000000001</v>
      </c>
      <c r="K32" s="17">
        <v>0.43</v>
      </c>
      <c r="L32" s="2">
        <v>0.38033477009144112</v>
      </c>
      <c r="M32" s="2">
        <v>0.40165476731215227</v>
      </c>
      <c r="N32" s="2"/>
      <c r="O32" s="2"/>
      <c r="P32" s="2"/>
      <c r="Q32" s="2"/>
      <c r="R32" s="2">
        <v>-8.3170598802239093E-3</v>
      </c>
      <c r="S32" s="2">
        <v>0.21850923871526193</v>
      </c>
      <c r="T32" s="70">
        <v>1.6455812851331603E-2</v>
      </c>
      <c r="U32" s="70">
        <v>0.24345387764774029</v>
      </c>
    </row>
    <row r="33" spans="1:21">
      <c r="A33" s="99">
        <v>38412</v>
      </c>
      <c r="B33" s="2">
        <v>0.14184027847773401</v>
      </c>
      <c r="C33" s="2">
        <v>0.56900744368803835</v>
      </c>
      <c r="D33" s="2">
        <v>0.12429224151664807</v>
      </c>
      <c r="E33" s="2">
        <v>0.79920624502150706</v>
      </c>
      <c r="F33" s="2">
        <v>0.12926026317047454</v>
      </c>
      <c r="G33" s="2">
        <v>0.46392679235354151</v>
      </c>
      <c r="H33" s="2">
        <v>0.2494000414220226</v>
      </c>
      <c r="I33" s="2">
        <v>0.49285039535840275</v>
      </c>
      <c r="J33" s="17">
        <v>7.0000000000000007E-2</v>
      </c>
      <c r="K33" s="17">
        <v>0.48999999999999994</v>
      </c>
      <c r="L33" s="2">
        <v>0.37916057718037915</v>
      </c>
      <c r="M33" s="2">
        <v>0.41031130140041033</v>
      </c>
      <c r="N33" s="2"/>
      <c r="O33" s="2"/>
      <c r="P33" s="2"/>
      <c r="Q33" s="2"/>
      <c r="R33" s="2">
        <v>-1.6381004755939833E-2</v>
      </c>
      <c r="S33" s="2">
        <v>0.22511788009328568</v>
      </c>
      <c r="T33" s="70">
        <v>1.8233486350602426E-2</v>
      </c>
      <c r="U33" s="70">
        <v>0.25102547287479587</v>
      </c>
    </row>
    <row r="34" spans="1:21">
      <c r="A34" s="99">
        <v>38504</v>
      </c>
      <c r="B34" s="2">
        <v>0.14052341327444454</v>
      </c>
      <c r="C34" s="2">
        <v>0.59178866821609444</v>
      </c>
      <c r="D34" s="2">
        <v>0.11741201415680898</v>
      </c>
      <c r="E34" s="2">
        <v>0.80504438350923058</v>
      </c>
      <c r="F34" s="2">
        <v>0.12615188644714226</v>
      </c>
      <c r="G34" s="2">
        <v>0.47557918543341193</v>
      </c>
      <c r="H34" s="2">
        <v>0.24177810877008354</v>
      </c>
      <c r="I34" s="2">
        <v>0.49779964514259323</v>
      </c>
      <c r="J34" s="17">
        <v>7.0000000000000007E-2</v>
      </c>
      <c r="K34" s="17">
        <v>0.51</v>
      </c>
      <c r="L34" s="2">
        <v>0.36223120503452932</v>
      </c>
      <c r="M34" s="2">
        <v>0.42670822307137812</v>
      </c>
      <c r="N34" s="2"/>
      <c r="O34" s="2"/>
      <c r="P34" s="2"/>
      <c r="Q34" s="2"/>
      <c r="R34" s="2">
        <v>-9.5587474213527646E-3</v>
      </c>
      <c r="S34" s="2">
        <v>0.22655747885930516</v>
      </c>
      <c r="T34" s="70">
        <v>1.6193453710202258E-2</v>
      </c>
      <c r="U34" s="70">
        <v>0.23958399795827218</v>
      </c>
    </row>
    <row r="35" spans="1:21">
      <c r="A35" s="99">
        <v>38596</v>
      </c>
      <c r="B35" s="2">
        <v>0.13040790134051894</v>
      </c>
      <c r="C35" s="2">
        <v>0.60590565313664169</v>
      </c>
      <c r="D35" s="2">
        <v>0.11482462931169034</v>
      </c>
      <c r="E35" s="2">
        <v>0.81709358514125174</v>
      </c>
      <c r="F35" s="2">
        <v>0.1271310420970567</v>
      </c>
      <c r="G35" s="2">
        <v>0.47896336696316788</v>
      </c>
      <c r="H35" s="2">
        <v>0.24031060876786647</v>
      </c>
      <c r="I35" s="2">
        <v>0.48485749930681649</v>
      </c>
      <c r="J35" s="17">
        <v>7.0000000000000007E-2</v>
      </c>
      <c r="K35" s="17">
        <v>0.52</v>
      </c>
      <c r="L35" s="2">
        <v>0.36166296875175208</v>
      </c>
      <c r="M35" s="2">
        <v>0.43022626970114103</v>
      </c>
      <c r="N35" s="2"/>
      <c r="O35" s="2"/>
      <c r="P35" s="2"/>
      <c r="Q35" s="2"/>
      <c r="R35" s="2">
        <v>-7.9582639479230961E-3</v>
      </c>
      <c r="S35" s="2">
        <v>0.24478474025595939</v>
      </c>
      <c r="T35" s="70">
        <v>1.5795378622663152E-2</v>
      </c>
      <c r="U35" s="70">
        <v>0.24324630957933616</v>
      </c>
    </row>
    <row r="36" spans="1:21">
      <c r="A36" s="99">
        <v>38687</v>
      </c>
      <c r="B36" s="2">
        <v>0.14935797308997301</v>
      </c>
      <c r="C36" s="2">
        <v>0.63149385458811047</v>
      </c>
      <c r="D36" s="2">
        <v>0.11012276835616876</v>
      </c>
      <c r="E36" s="2">
        <v>0.84283306186324292</v>
      </c>
      <c r="F36" s="2">
        <v>0.12758339318915846</v>
      </c>
      <c r="G36" s="2">
        <v>0.48218595986897544</v>
      </c>
      <c r="H36" s="2">
        <v>0.23887870267406786</v>
      </c>
      <c r="I36" s="2">
        <v>0.49029677125963161</v>
      </c>
      <c r="J36" s="17">
        <v>0.05</v>
      </c>
      <c r="K36" s="17">
        <v>0.53</v>
      </c>
      <c r="L36" s="2">
        <v>0.34814627220565775</v>
      </c>
      <c r="M36" s="2">
        <v>0.4388765217715998</v>
      </c>
      <c r="N36" s="2"/>
      <c r="O36" s="2"/>
      <c r="P36" s="2"/>
      <c r="Q36" s="2"/>
      <c r="R36" s="2">
        <v>-1.110041240484712E-2</v>
      </c>
      <c r="S36" s="2">
        <v>0.25136711298439401</v>
      </c>
      <c r="T36" s="70">
        <v>1.4332223636541663E-2</v>
      </c>
      <c r="U36" s="70">
        <v>0.24893518065211007</v>
      </c>
    </row>
    <row r="37" spans="1:21">
      <c r="A37" s="99">
        <v>38777</v>
      </c>
      <c r="B37" s="2">
        <v>0.14929407065995726</v>
      </c>
      <c r="C37" s="2">
        <v>0.63715665155593981</v>
      </c>
      <c r="D37" s="2">
        <v>0.10453505102364201</v>
      </c>
      <c r="E37" s="2">
        <v>0.8383564999683083</v>
      </c>
      <c r="F37" s="2">
        <v>0.11715566390283048</v>
      </c>
      <c r="G37" s="2">
        <v>0.51175152015163339</v>
      </c>
      <c r="H37" s="2">
        <v>0.21416872314691043</v>
      </c>
      <c r="I37" s="2">
        <v>0.50154807042620442</v>
      </c>
      <c r="J37" s="17">
        <v>0.08</v>
      </c>
      <c r="K37" s="17">
        <v>0.53</v>
      </c>
      <c r="L37" s="2">
        <v>0.34607267817838794</v>
      </c>
      <c r="M37" s="2">
        <v>0.44627602735604449</v>
      </c>
      <c r="N37" s="2">
        <v>8.4675367540879898E-2</v>
      </c>
      <c r="O37" s="2">
        <v>0.74065160287706466</v>
      </c>
      <c r="P37" s="2"/>
      <c r="Q37" s="2"/>
      <c r="R37" s="2">
        <v>-1.4778303049313289E-2</v>
      </c>
      <c r="S37" s="2">
        <v>0.25716622230188424</v>
      </c>
      <c r="T37" s="70">
        <v>1.3498662079510702E-2</v>
      </c>
      <c r="U37" s="70">
        <v>0.24872180810397551</v>
      </c>
    </row>
    <row r="38" spans="1:21">
      <c r="A38" s="99">
        <v>38869</v>
      </c>
      <c r="B38" s="2">
        <v>0.15756045098074467</v>
      </c>
      <c r="C38" s="2">
        <v>0.65132549033407783</v>
      </c>
      <c r="D38" s="2">
        <v>0.10968552502297867</v>
      </c>
      <c r="E38" s="2">
        <v>0.83681379354061669</v>
      </c>
      <c r="F38" s="2">
        <v>0.12010823846132029</v>
      </c>
      <c r="G38" s="2">
        <v>0.51417086338087947</v>
      </c>
      <c r="H38" s="2">
        <v>0.20324761913462647</v>
      </c>
      <c r="I38" s="2">
        <v>0.50477342344889331</v>
      </c>
      <c r="J38" s="17">
        <v>0.08</v>
      </c>
      <c r="K38" s="17">
        <v>0.54</v>
      </c>
      <c r="L38" s="2">
        <v>0.34648905408684955</v>
      </c>
      <c r="M38" s="2">
        <v>0.44025880188098176</v>
      </c>
      <c r="N38" s="2">
        <v>8.3797590099081776E-2</v>
      </c>
      <c r="O38" s="2">
        <v>0.73297372336950606</v>
      </c>
      <c r="P38" s="2"/>
      <c r="Q38" s="2"/>
      <c r="R38" s="2">
        <v>-5.5384995140313796E-3</v>
      </c>
      <c r="S38" s="2">
        <v>0.25521176550967201</v>
      </c>
      <c r="T38" s="70">
        <v>1.4192399049881236E-2</v>
      </c>
      <c r="U38" s="70">
        <v>0.23489311163895488</v>
      </c>
    </row>
    <row r="39" spans="1:21">
      <c r="A39" s="99">
        <v>38961</v>
      </c>
      <c r="B39" s="2">
        <v>0.14524104603979035</v>
      </c>
      <c r="C39" s="2">
        <v>0.65429788331875738</v>
      </c>
      <c r="D39" s="2">
        <v>0.10427464054352979</v>
      </c>
      <c r="E39" s="2">
        <v>0.84627046926844685</v>
      </c>
      <c r="F39" s="2">
        <v>0.12198366305385464</v>
      </c>
      <c r="G39" s="2">
        <v>0.49485105191749723</v>
      </c>
      <c r="H39" s="2">
        <v>0.20002151024874421</v>
      </c>
      <c r="I39" s="2">
        <v>0.50589438404534859</v>
      </c>
      <c r="J39" s="17">
        <v>7.0000000000000007E-2</v>
      </c>
      <c r="K39" s="17">
        <v>0.55000000000000004</v>
      </c>
      <c r="L39" s="2">
        <v>0.33702848630717913</v>
      </c>
      <c r="M39" s="2">
        <v>0.44471921411604087</v>
      </c>
      <c r="N39" s="2">
        <v>8.4188696444849595E-2</v>
      </c>
      <c r="O39" s="2">
        <v>0.7363947128532361</v>
      </c>
      <c r="P39" s="2"/>
      <c r="Q39" s="2"/>
      <c r="R39" s="2">
        <v>-1.0788688094674152E-2</v>
      </c>
      <c r="S39" s="2">
        <v>0.2690215709746735</v>
      </c>
      <c r="T39" s="70">
        <v>1.3353708710473727E-2</v>
      </c>
      <c r="U39" s="70">
        <v>0.23807452686023275</v>
      </c>
    </row>
    <row r="40" spans="1:21">
      <c r="A40" s="99">
        <v>39052</v>
      </c>
      <c r="B40" s="2">
        <v>0.14007755674564809</v>
      </c>
      <c r="C40" s="2">
        <v>0.66009290865524795</v>
      </c>
      <c r="D40" s="2">
        <v>0.10031030170893585</v>
      </c>
      <c r="E40" s="2">
        <v>0.8535195742088556</v>
      </c>
      <c r="F40" s="2">
        <v>0.12391200358049377</v>
      </c>
      <c r="G40" s="2">
        <v>0.50555898717311121</v>
      </c>
      <c r="H40" s="2">
        <v>0.18980510830568961</v>
      </c>
      <c r="I40" s="2">
        <v>0.50977908288092588</v>
      </c>
      <c r="J40" s="17">
        <v>0.06</v>
      </c>
      <c r="K40" s="17">
        <v>0.56000000000000005</v>
      </c>
      <c r="L40" s="2">
        <v>0.32392323723458494</v>
      </c>
      <c r="M40" s="2">
        <v>0.45823923335037497</v>
      </c>
      <c r="N40" s="2">
        <v>8.238281119991632E-2</v>
      </c>
      <c r="O40" s="2">
        <v>0.74594789918363658</v>
      </c>
      <c r="P40" s="2"/>
      <c r="Q40" s="2"/>
      <c r="R40" s="2">
        <v>-2.1369361840029338E-2</v>
      </c>
      <c r="S40" s="2">
        <v>0.28879446353798005</v>
      </c>
      <c r="T40" s="70">
        <v>1.3225501716550309E-2</v>
      </c>
      <c r="U40" s="70">
        <v>0.2422870440773254</v>
      </c>
    </row>
    <row r="41" spans="1:21">
      <c r="A41" s="99">
        <v>39142</v>
      </c>
      <c r="B41" s="2">
        <v>0.11396846330825064</v>
      </c>
      <c r="C41" s="2">
        <v>0.67483172722583573</v>
      </c>
      <c r="D41" s="2">
        <v>8.3785711998462964E-2</v>
      </c>
      <c r="E41" s="2">
        <v>0.86888648371705779</v>
      </c>
      <c r="F41" s="2">
        <v>0.12615498008110471</v>
      </c>
      <c r="G41" s="2">
        <v>0.48657467139923027</v>
      </c>
      <c r="H41" s="2">
        <v>0.18530095298606269</v>
      </c>
      <c r="I41" s="2">
        <v>0.51411324266284508</v>
      </c>
      <c r="J41" s="17">
        <v>7.0000000000000007E-2</v>
      </c>
      <c r="K41" s="17">
        <v>0.57999999999999996</v>
      </c>
      <c r="L41" s="2">
        <v>0.33393543100418244</v>
      </c>
      <c r="M41" s="2">
        <v>0.45358804456562657</v>
      </c>
      <c r="N41" s="2">
        <v>8.0729627731444806E-2</v>
      </c>
      <c r="O41" s="2">
        <v>0.73097889391045057</v>
      </c>
      <c r="P41" s="2"/>
      <c r="Q41" s="2"/>
      <c r="R41" s="2">
        <v>-4.0707735741301466E-2</v>
      </c>
      <c r="S41" s="2">
        <v>0.28835490231996813</v>
      </c>
      <c r="T41" s="70">
        <v>1.3537182051368973E-2</v>
      </c>
      <c r="U41" s="70">
        <v>0.24800840706464625</v>
      </c>
    </row>
    <row r="42" spans="1:21">
      <c r="A42" s="99">
        <v>39234</v>
      </c>
      <c r="B42" s="2">
        <v>0.11502438008823551</v>
      </c>
      <c r="C42" s="2">
        <v>0.70587907203801115</v>
      </c>
      <c r="D42" s="2">
        <v>6.4501496187136007E-2</v>
      </c>
      <c r="E42" s="2">
        <v>0.89251127771163807</v>
      </c>
      <c r="F42" s="2">
        <v>0.12502556932824038</v>
      </c>
      <c r="G42" s="2">
        <v>0.49312863516030436</v>
      </c>
      <c r="H42" s="2">
        <v>0.19300637373210588</v>
      </c>
      <c r="I42" s="2">
        <v>0.50771671275176167</v>
      </c>
      <c r="J42" s="17">
        <v>0.08</v>
      </c>
      <c r="K42" s="17">
        <v>0.57999999999999996</v>
      </c>
      <c r="L42" s="2">
        <v>0.32408638954721503</v>
      </c>
      <c r="M42" s="2">
        <v>0.46701844440203238</v>
      </c>
      <c r="N42" s="2">
        <v>7.8123097871419495E-2</v>
      </c>
      <c r="O42" s="2">
        <v>0.70737766636157462</v>
      </c>
      <c r="P42" s="2"/>
      <c r="Q42" s="2"/>
      <c r="R42" s="2">
        <v>-2.6777762553949442E-2</v>
      </c>
      <c r="S42" s="2">
        <v>0.31238011235185315</v>
      </c>
      <c r="T42" s="70">
        <v>1.2449676917351738E-2</v>
      </c>
      <c r="U42" s="70">
        <v>0.24718923734452</v>
      </c>
    </row>
    <row r="43" spans="1:21">
      <c r="A43" s="99">
        <v>39326</v>
      </c>
      <c r="B43" s="2">
        <v>9.2473974286524027E-2</v>
      </c>
      <c r="C43" s="2">
        <v>0.73090190723465498</v>
      </c>
      <c r="D43" s="2">
        <v>5.9706222351383648E-2</v>
      </c>
      <c r="E43" s="2">
        <v>0.8975413477994123</v>
      </c>
      <c r="F43" s="2">
        <v>0.11448254805431214</v>
      </c>
      <c r="G43" s="2">
        <v>0.5035583439054776</v>
      </c>
      <c r="H43" s="2">
        <v>0.1976078718628097</v>
      </c>
      <c r="I43" s="2">
        <v>0.49672117440841679</v>
      </c>
      <c r="J43" s="17">
        <v>7.0000000000000007E-2</v>
      </c>
      <c r="K43" s="17">
        <v>0.59</v>
      </c>
      <c r="L43" s="2">
        <v>0.31844924531958096</v>
      </c>
      <c r="M43" s="2">
        <v>0.47620831101072952</v>
      </c>
      <c r="N43" s="2">
        <v>7.9047614702755967E-2</v>
      </c>
      <c r="O43" s="2">
        <v>0.71574884692764951</v>
      </c>
      <c r="P43" s="2"/>
      <c r="Q43" s="2"/>
      <c r="R43" s="2">
        <v>-2.1314256815178557E-2</v>
      </c>
      <c r="S43" s="2">
        <v>0.30566748780527597</v>
      </c>
      <c r="T43" s="70">
        <v>1.3288630838060771E-2</v>
      </c>
      <c r="U43" s="70">
        <v>0.24815435682804712</v>
      </c>
    </row>
    <row r="44" spans="1:21">
      <c r="A44" s="99">
        <v>39417</v>
      </c>
      <c r="B44" s="2">
        <v>0.10636250211490887</v>
      </c>
      <c r="C44" s="2">
        <v>0.73701700141463655</v>
      </c>
      <c r="D44" s="2">
        <v>2.5975570348348739E-2</v>
      </c>
      <c r="E44" s="2">
        <v>0.93130485361597626</v>
      </c>
      <c r="F44" s="2">
        <v>0.12143068883205314</v>
      </c>
      <c r="G44" s="2">
        <v>0.49093820137635458</v>
      </c>
      <c r="H44" s="2">
        <v>0.21206549664762214</v>
      </c>
      <c r="I44" s="2">
        <v>0.47603292926109647</v>
      </c>
      <c r="J44" s="17">
        <v>0.13</v>
      </c>
      <c r="K44" s="17">
        <v>0.55000000000000004</v>
      </c>
      <c r="L44" s="2">
        <v>0.29661494764054791</v>
      </c>
      <c r="M44" s="2">
        <v>0.49435824606757983</v>
      </c>
      <c r="N44" s="2">
        <v>7.4779395490718728E-2</v>
      </c>
      <c r="O44" s="2">
        <v>0.74980994813268032</v>
      </c>
      <c r="P44" s="2">
        <f>PORTUGAL!X5</f>
        <v>8.4698063243159039E-2</v>
      </c>
      <c r="Q44" s="2">
        <f>PORTUGAL!AB5</f>
        <v>0.83836128563269119</v>
      </c>
      <c r="R44" s="2">
        <v>-1.5458286190558721E-2</v>
      </c>
      <c r="S44" s="2">
        <v>0.31189789507917065</v>
      </c>
      <c r="T44" s="70">
        <v>1.4064057556451265E-2</v>
      </c>
      <c r="U44" s="70">
        <v>0.25497334546872968</v>
      </c>
    </row>
    <row r="45" spans="1:21">
      <c r="A45" s="99">
        <v>39508</v>
      </c>
      <c r="B45" s="2">
        <v>9.675780828947303E-2</v>
      </c>
      <c r="C45" s="2">
        <v>0.7252525323270248</v>
      </c>
      <c r="D45" s="2">
        <v>2.3360054347826086E-2</v>
      </c>
      <c r="E45" s="2">
        <v>0.93759362060041407</v>
      </c>
      <c r="F45" s="2">
        <v>0.12164801976007254</v>
      </c>
      <c r="G45" s="2">
        <v>0.48729562370945528</v>
      </c>
      <c r="H45" s="2">
        <v>0.20971844479251545</v>
      </c>
      <c r="I45" s="2">
        <v>0.47582496385194389</v>
      </c>
      <c r="J45" s="100">
        <f>(J44+J46)/2</f>
        <v>0.13</v>
      </c>
      <c r="K45" s="100">
        <f>(K44+K46)/2</f>
        <v>0.56000000000000005</v>
      </c>
      <c r="L45" s="2">
        <v>0.30303055854330513</v>
      </c>
      <c r="M45" s="2">
        <v>0.49917020088811564</v>
      </c>
      <c r="N45" s="2">
        <v>8.1196740917924948E-2</v>
      </c>
      <c r="O45" s="2">
        <v>0.75069610554641952</v>
      </c>
      <c r="P45" s="2">
        <f>PORTUGAL!X6</f>
        <v>8.686215129559384E-2</v>
      </c>
      <c r="Q45" s="2">
        <f>PORTUGAL!AB6</f>
        <v>0.84126262260855189</v>
      </c>
      <c r="R45" s="2">
        <v>-1.1694411174958619E-2</v>
      </c>
      <c r="S45" s="2">
        <v>0.31163692919334901</v>
      </c>
      <c r="T45" s="70">
        <v>1.324489276934814E-2</v>
      </c>
      <c r="U45" s="70">
        <v>0.26556539798253792</v>
      </c>
    </row>
    <row r="46" spans="1:21">
      <c r="A46" s="99">
        <v>39600</v>
      </c>
      <c r="B46" s="2">
        <v>0.10863475154161981</v>
      </c>
      <c r="C46" s="2">
        <v>0.73200517373614293</v>
      </c>
      <c r="D46" s="2">
        <v>2.4185918911076527E-2</v>
      </c>
      <c r="E46" s="2">
        <v>0.94724566725579673</v>
      </c>
      <c r="F46" s="2">
        <v>0.12064656428474307</v>
      </c>
      <c r="G46" s="2">
        <v>0.51441925674335676</v>
      </c>
      <c r="H46" s="2">
        <v>0.20852926087289853</v>
      </c>
      <c r="I46" s="2">
        <v>0.46636460576978478</v>
      </c>
      <c r="J46" s="17">
        <v>0.13</v>
      </c>
      <c r="K46" s="17">
        <v>0.56999999999999995</v>
      </c>
      <c r="L46" s="2">
        <v>0.29733267942878666</v>
      </c>
      <c r="M46" s="2">
        <v>0.51539380268872137</v>
      </c>
      <c r="N46" s="2">
        <v>8.1353399897966625E-2</v>
      </c>
      <c r="O46" s="2">
        <v>0.76382461190875306</v>
      </c>
      <c r="P46" s="2">
        <f>PORTUGAL!X7</f>
        <v>9.5448467138824225E-2</v>
      </c>
      <c r="Q46" s="2">
        <f>PORTUGAL!AB7</f>
        <v>0.83337130404635729</v>
      </c>
      <c r="R46" s="2">
        <v>-1.4278995141083071E-2</v>
      </c>
      <c r="S46" s="2">
        <v>0.3186194000128964</v>
      </c>
      <c r="T46" s="70">
        <v>1.1873156342182891E-2</v>
      </c>
      <c r="U46" s="70">
        <v>0.27258744205646862</v>
      </c>
    </row>
    <row r="47" spans="1:21">
      <c r="A47" s="99">
        <v>39692</v>
      </c>
      <c r="B47" s="2">
        <v>0.10021954685518987</v>
      </c>
      <c r="C47" s="2">
        <v>0.7601747249329488</v>
      </c>
      <c r="D47" s="2">
        <v>2.0938491592091022E-2</v>
      </c>
      <c r="E47" s="2">
        <v>0.9485448905783902</v>
      </c>
      <c r="F47" s="2">
        <v>0.12018790053225122</v>
      </c>
      <c r="G47" s="2">
        <v>0.503545511032232</v>
      </c>
      <c r="H47" s="2">
        <v>0.19401894042682796</v>
      </c>
      <c r="I47" s="2">
        <v>0.48677724389525712</v>
      </c>
      <c r="J47" s="17">
        <v>0.12</v>
      </c>
      <c r="K47" s="17">
        <v>0.57999999999999996</v>
      </c>
      <c r="L47" s="2">
        <v>0.27906025071088303</v>
      </c>
      <c r="M47" s="2">
        <v>0.53142946771551436</v>
      </c>
      <c r="N47" s="2">
        <v>6.7745265846170563E-2</v>
      </c>
      <c r="O47" s="2">
        <v>0.78314360493022162</v>
      </c>
      <c r="P47" s="2">
        <f>PORTUGAL!X8</f>
        <v>8.5615465260971385E-2</v>
      </c>
      <c r="Q47" s="2">
        <f>PORTUGAL!AB8</f>
        <v>0.84339757595947518</v>
      </c>
      <c r="R47" s="2">
        <v>-5.1545558841113639E-3</v>
      </c>
      <c r="S47" s="2">
        <v>0.34304637663986154</v>
      </c>
      <c r="T47" s="70">
        <v>1.2967969116282781E-2</v>
      </c>
      <c r="U47" s="70">
        <v>0.27954951270362205</v>
      </c>
    </row>
    <row r="48" spans="1:21">
      <c r="A48" s="99">
        <v>39783</v>
      </c>
      <c r="B48" s="2">
        <v>9.986293982220594E-2</v>
      </c>
      <c r="C48" s="2">
        <v>0.75300954047158863</v>
      </c>
      <c r="D48" s="2">
        <v>6.2548991974011078E-2</v>
      </c>
      <c r="E48" s="2">
        <v>0.90924061245939236</v>
      </c>
      <c r="F48" s="2">
        <v>0.1264015625538604</v>
      </c>
      <c r="G48" s="2">
        <v>0.47650023027406191</v>
      </c>
      <c r="H48" s="2">
        <v>0.23446218403036961</v>
      </c>
      <c r="I48" s="2">
        <v>0.45764363038532491</v>
      </c>
      <c r="J48" s="17">
        <v>0.14000000000000001</v>
      </c>
      <c r="K48" s="17">
        <v>0.59</v>
      </c>
      <c r="L48" s="2">
        <v>0.27841165003195406</v>
      </c>
      <c r="M48" s="2">
        <v>0.51764369917557296</v>
      </c>
      <c r="N48" s="2">
        <v>6.6929857424594785E-2</v>
      </c>
      <c r="O48" s="2">
        <v>0.80468159101994075</v>
      </c>
      <c r="P48" s="2">
        <f>PORTUGAL!X9</f>
        <v>8.1609227581959182E-2</v>
      </c>
      <c r="Q48" s="2">
        <f>PORTUGAL!AB9</f>
        <v>0.84124228935113898</v>
      </c>
      <c r="R48" s="2">
        <v>2.8752161758416137E-2</v>
      </c>
      <c r="S48" s="2">
        <v>0.31555474285147556</v>
      </c>
      <c r="T48" s="70">
        <v>9.8132675377109856E-3</v>
      </c>
      <c r="U48" s="70">
        <v>0.28759416063851662</v>
      </c>
    </row>
    <row r="49" spans="1:21">
      <c r="A49" s="99">
        <v>39873</v>
      </c>
      <c r="B49" s="2">
        <v>0.14024899815966504</v>
      </c>
      <c r="C49" s="2">
        <v>0.71660925253695174</v>
      </c>
      <c r="D49" s="2">
        <v>0.1273498478915096</v>
      </c>
      <c r="E49" s="2">
        <v>0.81503814443441303</v>
      </c>
      <c r="F49" s="2">
        <v>0.13655586785335713</v>
      </c>
      <c r="G49" s="2">
        <v>0.48443064048360807</v>
      </c>
      <c r="H49" s="2">
        <v>0.25812982073244201</v>
      </c>
      <c r="I49" s="2">
        <v>0.44615091467200912</v>
      </c>
      <c r="J49" s="17">
        <v>0.16</v>
      </c>
      <c r="K49" s="17">
        <v>0.57999999999999996</v>
      </c>
      <c r="L49" s="2">
        <v>0.26731005055684787</v>
      </c>
      <c r="M49" s="2">
        <v>0.53687799924134627</v>
      </c>
      <c r="N49" s="2">
        <v>5.9155811304135775E-2</v>
      </c>
      <c r="O49" s="2">
        <v>0.80747154675722199</v>
      </c>
      <c r="P49" s="2">
        <f>PORTUGAL!X10</f>
        <v>8.8810860578051376E-2</v>
      </c>
      <c r="Q49" s="2">
        <f>PORTUGAL!AB10</f>
        <v>0.84163161410286502</v>
      </c>
      <c r="R49" s="2">
        <v>4.9704910363524042E-2</v>
      </c>
      <c r="S49" s="2">
        <v>0.32373642257795582</v>
      </c>
      <c r="T49" s="70">
        <v>1.1287959809111252E-2</v>
      </c>
      <c r="U49" s="70">
        <v>0.29349594226603998</v>
      </c>
    </row>
    <row r="50" spans="1:21">
      <c r="A50" s="99">
        <v>39965</v>
      </c>
      <c r="B50" s="2">
        <v>0.14044839916485691</v>
      </c>
      <c r="C50" s="2">
        <v>0.71379129678567932</v>
      </c>
      <c r="D50" s="2">
        <v>0.14192699218491636</v>
      </c>
      <c r="E50" s="2">
        <v>0.80232309049135819</v>
      </c>
      <c r="F50" s="2">
        <v>0.13772420711102906</v>
      </c>
      <c r="G50" s="2">
        <v>0.49883070872634466</v>
      </c>
      <c r="H50" s="2">
        <v>0.27168533064765432</v>
      </c>
      <c r="I50" s="2">
        <v>0.43772859400980929</v>
      </c>
      <c r="J50" s="17">
        <v>0.16</v>
      </c>
      <c r="K50" s="17">
        <v>0.57999999999999996</v>
      </c>
      <c r="L50" s="2">
        <v>0.26137289468931951</v>
      </c>
      <c r="M50" s="2">
        <v>0.54977598648222881</v>
      </c>
      <c r="N50" s="2">
        <v>5.8848328063619816E-2</v>
      </c>
      <c r="O50" s="2">
        <v>0.78914247389096481</v>
      </c>
      <c r="P50" s="2">
        <f>PORTUGAL!X11</f>
        <v>9.692318084333891E-2</v>
      </c>
      <c r="Q50" s="2">
        <f>PORTUGAL!AB11</f>
        <v>0.8350726987182735</v>
      </c>
      <c r="R50" s="2">
        <v>3.7267577305923456E-2</v>
      </c>
      <c r="S50" s="2">
        <v>0.29108150450434023</v>
      </c>
      <c r="T50" s="70">
        <v>1.2195438836582853E-2</v>
      </c>
      <c r="U50" s="70">
        <v>0.29975834322191713</v>
      </c>
    </row>
    <row r="51" spans="1:21">
      <c r="A51" s="99">
        <v>40057</v>
      </c>
      <c r="B51" s="2">
        <v>0.11406016149154632</v>
      </c>
      <c r="C51" s="2">
        <v>0.73719944507954394</v>
      </c>
      <c r="D51" s="2">
        <v>0.13409468655936796</v>
      </c>
      <c r="E51" s="2">
        <v>0.81226684261042736</v>
      </c>
      <c r="F51" s="2">
        <v>0.14070620698433783</v>
      </c>
      <c r="G51" s="2">
        <v>0.49769969542975534</v>
      </c>
      <c r="H51" s="2">
        <v>0.26353550240849188</v>
      </c>
      <c r="I51" s="2">
        <v>0.44048869886887859</v>
      </c>
      <c r="J51" s="17">
        <v>0.14000000000000001</v>
      </c>
      <c r="K51" s="17">
        <v>0.61</v>
      </c>
      <c r="L51" s="2">
        <v>0.26604836099378715</v>
      </c>
      <c r="M51" s="2">
        <v>0.54692763175855907</v>
      </c>
      <c r="N51" s="2">
        <v>6.1070998796630568E-2</v>
      </c>
      <c r="O51" s="2">
        <v>0.78151874027765544</v>
      </c>
      <c r="P51" s="2">
        <f>PORTUGAL!X12</f>
        <v>0.11723565265032188</v>
      </c>
      <c r="Q51" s="2">
        <f>PORTUGAL!AB12</f>
        <v>0.81413504999315167</v>
      </c>
      <c r="R51" s="2">
        <v>4.2089152477520569E-2</v>
      </c>
      <c r="S51" s="2">
        <v>0.27302316917221309</v>
      </c>
      <c r="T51" s="70">
        <v>1.6633360761725637E-2</v>
      </c>
      <c r="U51" s="70">
        <v>0.29980352314900333</v>
      </c>
    </row>
    <row r="52" spans="1:21">
      <c r="A52" s="99">
        <v>40148</v>
      </c>
      <c r="B52" s="2">
        <v>0.12416127286791115</v>
      </c>
      <c r="C52" s="2">
        <v>0.74488458937855684</v>
      </c>
      <c r="D52" s="2">
        <v>0.11958088715459084</v>
      </c>
      <c r="E52" s="2">
        <v>0.83007899599198398</v>
      </c>
      <c r="F52" s="2">
        <v>0.13963784363347406</v>
      </c>
      <c r="G52" s="2">
        <v>0.49894416808737929</v>
      </c>
      <c r="H52" s="2">
        <v>0.26632165837770355</v>
      </c>
      <c r="I52" s="2">
        <v>0.44989946184490109</v>
      </c>
      <c r="J52" s="17">
        <v>0.14000000000000001</v>
      </c>
      <c r="K52" s="17">
        <v>0.6</v>
      </c>
      <c r="L52" s="2">
        <v>0.26462106799904911</v>
      </c>
      <c r="M52" s="2">
        <v>0.54100441278401445</v>
      </c>
      <c r="N52" s="2">
        <v>5.6021266577438E-2</v>
      </c>
      <c r="O52" s="2">
        <v>0.78133168223224914</v>
      </c>
      <c r="P52" s="2">
        <f>PORTUGAL!X13</f>
        <v>0.12079417388827861</v>
      </c>
      <c r="Q52" s="2">
        <f>PORTUGAL!AB13</f>
        <v>0.81433744253224294</v>
      </c>
      <c r="R52" s="2">
        <v>4.6852760631710587E-2</v>
      </c>
      <c r="S52" s="2">
        <v>0.27284427910688519</v>
      </c>
      <c r="T52" s="70">
        <v>1.6440180971952597E-2</v>
      </c>
      <c r="U52" s="70">
        <v>0.29932663488015077</v>
      </c>
    </row>
    <row r="53" spans="1:21">
      <c r="A53" s="99">
        <v>40238</v>
      </c>
      <c r="B53" s="2">
        <v>0.14225008046933707</v>
      </c>
      <c r="C53" s="2">
        <v>0.72492810000780372</v>
      </c>
      <c r="D53" s="2">
        <v>0.10413878960711326</v>
      </c>
      <c r="E53" s="2">
        <v>0.84750782256408985</v>
      </c>
      <c r="F53" s="2">
        <v>0.14861719199105686</v>
      </c>
      <c r="G53" s="2">
        <v>0.49654052729714077</v>
      </c>
      <c r="H53" s="2">
        <v>0.25223155630713467</v>
      </c>
      <c r="I53" s="2">
        <v>0.45920164185278312</v>
      </c>
      <c r="J53" s="17">
        <v>0.15</v>
      </c>
      <c r="K53" s="17">
        <v>0.62</v>
      </c>
      <c r="L53" s="2">
        <v>0.26808637040908051</v>
      </c>
      <c r="M53" s="2">
        <v>0.53754326460553792</v>
      </c>
      <c r="N53" s="2">
        <v>9.1768315850035642E-2</v>
      </c>
      <c r="O53" s="2">
        <v>0.74317825726681597</v>
      </c>
      <c r="P53" s="2">
        <f>PORTUGAL!X14</f>
        <v>0.13755666148920659</v>
      </c>
      <c r="Q53" s="2">
        <f>PORTUGAL!AB14</f>
        <v>0.80075759977176908</v>
      </c>
      <c r="R53" s="2">
        <v>5.8169909247354094E-2</v>
      </c>
      <c r="S53" s="2">
        <v>0.27834163309054927</v>
      </c>
      <c r="T53" s="70">
        <v>2.1091199473894356E-2</v>
      </c>
      <c r="U53" s="70">
        <v>0.30359896970978073</v>
      </c>
    </row>
    <row r="54" spans="1:21">
      <c r="A54" s="99">
        <v>40330</v>
      </c>
      <c r="B54" s="2">
        <v>0.13875465130593523</v>
      </c>
      <c r="C54" s="2">
        <v>0.6985835226042828</v>
      </c>
      <c r="D54" s="2">
        <v>0.11786133780546804</v>
      </c>
      <c r="E54" s="2">
        <v>0.84904014543287665</v>
      </c>
      <c r="F54" s="2">
        <v>0.16399607159699872</v>
      </c>
      <c r="G54" s="2">
        <v>0.47524536851104543</v>
      </c>
      <c r="H54" s="2">
        <v>0.27174307195857861</v>
      </c>
      <c r="I54" s="2">
        <v>0.43595007462151536</v>
      </c>
      <c r="J54" s="17">
        <v>0.19</v>
      </c>
      <c r="K54" s="17">
        <v>0.62</v>
      </c>
      <c r="L54" s="2">
        <v>0.27808771860603526</v>
      </c>
      <c r="M54" s="2">
        <v>0.53881717101020243</v>
      </c>
      <c r="N54" s="2">
        <v>9.1032517658841405E-2</v>
      </c>
      <c r="O54" s="2">
        <v>0.7289478045907698</v>
      </c>
      <c r="P54" s="2">
        <f>PORTUGAL!X15</f>
        <v>0.19881540435273601</v>
      </c>
      <c r="Q54" s="2">
        <f>PORTUGAL!AB15</f>
        <v>0.73348902597352716</v>
      </c>
      <c r="R54" s="2">
        <v>7.0723626741884968E-2</v>
      </c>
      <c r="S54" s="2">
        <v>0.29059633586072753</v>
      </c>
      <c r="T54" s="70">
        <v>2.0156342316956777E-2</v>
      </c>
      <c r="U54" s="70">
        <v>0.30829129361147722</v>
      </c>
    </row>
    <row r="55" spans="1:21">
      <c r="A55" s="99">
        <v>40422</v>
      </c>
      <c r="B55" s="2">
        <v>0.15458588762936451</v>
      </c>
      <c r="C55" s="2">
        <v>0.67887175748187445</v>
      </c>
      <c r="D55" s="2">
        <v>0.12911977683045228</v>
      </c>
      <c r="E55" s="2">
        <v>0.83467850236025409</v>
      </c>
      <c r="F55" s="2">
        <v>0.1581536820469556</v>
      </c>
      <c r="G55" s="2">
        <v>0.47780307285194079</v>
      </c>
      <c r="H55" s="2">
        <v>0.25811367370059723</v>
      </c>
      <c r="I55" s="2">
        <v>0.42994885177235026</v>
      </c>
      <c r="J55" s="17">
        <v>0.14000000000000001</v>
      </c>
      <c r="K55" s="17">
        <v>0.61</v>
      </c>
      <c r="L55" s="2">
        <v>0.27442294110393223</v>
      </c>
      <c r="M55" s="2">
        <v>0.54773651287148695</v>
      </c>
      <c r="N55" s="2">
        <v>9.4819068150881342E-2</v>
      </c>
      <c r="O55" s="2">
        <v>0.71029138423056459</v>
      </c>
      <c r="P55" s="2">
        <f>PORTUGAL!X16</f>
        <v>0.2062516717149446</v>
      </c>
      <c r="Q55" s="2">
        <f>PORTUGAL!AB16</f>
        <v>0.72905567081854394</v>
      </c>
      <c r="R55" s="2">
        <v>7.0387422662870458E-2</v>
      </c>
      <c r="S55" s="2">
        <v>0.29934390809964839</v>
      </c>
      <c r="T55" s="70">
        <v>2.3809874941009911E-2</v>
      </c>
      <c r="U55" s="70">
        <v>0.31885618216139688</v>
      </c>
    </row>
    <row r="56" spans="1:21">
      <c r="A56" s="99">
        <v>40513</v>
      </c>
      <c r="B56" s="2">
        <v>0.15632918690322004</v>
      </c>
      <c r="C56" s="2">
        <v>0.68276393481369779</v>
      </c>
      <c r="D56" s="2">
        <v>0.14380013806574771</v>
      </c>
      <c r="E56" s="2">
        <v>0.81964129497680405</v>
      </c>
      <c r="F56" s="2">
        <v>0.1631317646979803</v>
      </c>
      <c r="G56" s="2">
        <v>0.46403267386098868</v>
      </c>
      <c r="H56" s="2">
        <v>0.25968016939266875</v>
      </c>
      <c r="I56" s="2">
        <v>0.42012003930412894</v>
      </c>
      <c r="J56" s="17">
        <v>0.13</v>
      </c>
      <c r="K56" s="17">
        <v>0.59</v>
      </c>
      <c r="L56" s="2">
        <v>0.23081838073893049</v>
      </c>
      <c r="M56" s="2">
        <v>0.54573338081685119</v>
      </c>
      <c r="N56" s="2">
        <v>9.2131377797681449E-2</v>
      </c>
      <c r="O56" s="2">
        <v>0.7081793908798214</v>
      </c>
      <c r="P56" s="2">
        <f>PORTUGAL!X17</f>
        <v>0.23469332059766665</v>
      </c>
      <c r="Q56" s="2">
        <f>PORTUGAL!AB17</f>
        <v>0.67678924745855218</v>
      </c>
      <c r="R56" s="2">
        <v>7.9951265339674712E-2</v>
      </c>
      <c r="S56" s="2">
        <v>0.30255710175562212</v>
      </c>
      <c r="T56" s="70">
        <v>2.2751903716168042E-2</v>
      </c>
      <c r="U56" s="70">
        <v>0.31625930468014718</v>
      </c>
    </row>
    <row r="57" spans="1:21">
      <c r="A57" s="99">
        <v>40603</v>
      </c>
      <c r="B57" s="2">
        <v>0.14947026681638578</v>
      </c>
      <c r="C57" s="2">
        <v>0.6805942408253971</v>
      </c>
      <c r="D57" s="2">
        <v>0.14086060481922344</v>
      </c>
      <c r="E57" s="2">
        <v>0.83051133723429127</v>
      </c>
      <c r="F57" s="2">
        <v>0.14910193310232317</v>
      </c>
      <c r="G57" s="2">
        <v>0.4705585367545248</v>
      </c>
      <c r="H57" s="2">
        <v>0.25750208130126612</v>
      </c>
      <c r="I57" s="2">
        <v>0.40825285878914519</v>
      </c>
      <c r="J57" s="17">
        <v>0.15</v>
      </c>
      <c r="K57" s="17">
        <v>0.54</v>
      </c>
      <c r="L57" s="2">
        <v>0.23580753398216203</v>
      </c>
      <c r="M57" s="2">
        <v>0.55141718157214392</v>
      </c>
      <c r="N57" s="2">
        <v>9.487337569951626E-2</v>
      </c>
      <c r="O57" s="2">
        <v>0.69045812387366023</v>
      </c>
      <c r="P57" s="2">
        <f>PORTUGAL!X18</f>
        <v>0.23071794630049902</v>
      </c>
      <c r="Q57" s="2">
        <f>PORTUGAL!AB18</f>
        <v>0.67222023933788122</v>
      </c>
      <c r="R57" s="2">
        <v>9.1632015560857219E-2</v>
      </c>
      <c r="S57" s="2">
        <v>0.29592714975067885</v>
      </c>
      <c r="T57" s="70">
        <v>2.250875963559916E-2</v>
      </c>
      <c r="U57" s="70">
        <v>0.31404344779257182</v>
      </c>
    </row>
    <row r="58" spans="1:21">
      <c r="A58" s="99">
        <v>40695</v>
      </c>
      <c r="B58" s="2">
        <v>0.19559143976962026</v>
      </c>
      <c r="C58" s="2">
        <v>0.63488439426545651</v>
      </c>
      <c r="D58" s="2">
        <v>0.14295253952461298</v>
      </c>
      <c r="E58" s="2">
        <v>0.82288918939430666</v>
      </c>
      <c r="F58" s="2">
        <v>0.15483717666869357</v>
      </c>
      <c r="G58" s="2">
        <v>0.46219710931287716</v>
      </c>
      <c r="H58" s="2">
        <v>0.26376414724048125</v>
      </c>
      <c r="I58" s="2">
        <v>0.39311256055812532</v>
      </c>
      <c r="J58" s="17">
        <v>0.14000000000000001</v>
      </c>
      <c r="K58" s="17">
        <v>0.56000000000000005</v>
      </c>
      <c r="L58" s="2">
        <v>0.22961161951613704</v>
      </c>
      <c r="M58" s="2">
        <v>0.56436029573341462</v>
      </c>
      <c r="N58" s="2">
        <v>9.9143147444650817E-2</v>
      </c>
      <c r="O58" s="2">
        <v>0.67887444262517882</v>
      </c>
      <c r="P58" s="2">
        <f>PORTUGAL!X19</f>
        <v>0.27089125102207684</v>
      </c>
      <c r="Q58" s="2">
        <f>PORTUGAL!AB19</f>
        <v>0.62795039520305262</v>
      </c>
      <c r="R58" s="2">
        <v>0.10538083418414468</v>
      </c>
      <c r="S58" s="2">
        <v>0.29724484160205555</v>
      </c>
      <c r="T58" s="70">
        <v>1.9472777851371043E-2</v>
      </c>
      <c r="U58" s="70">
        <v>0.32702832720959907</v>
      </c>
    </row>
    <row r="59" spans="1:21">
      <c r="A59" s="99">
        <v>40787</v>
      </c>
      <c r="B59" s="2">
        <v>0.20030785459068573</v>
      </c>
      <c r="C59" s="2">
        <v>0.62042205772959524</v>
      </c>
      <c r="D59" s="2">
        <v>0.17234977286273984</v>
      </c>
      <c r="E59" s="2">
        <v>0.79454348412193465</v>
      </c>
      <c r="F59" s="2">
        <v>0.16864225899232094</v>
      </c>
      <c r="G59" s="2">
        <v>0.44127676598817833</v>
      </c>
      <c r="H59" s="2">
        <v>0.24243888295830551</v>
      </c>
      <c r="I59" s="2">
        <v>0.39890615824880615</v>
      </c>
      <c r="J59" s="17">
        <v>0.14000000000000001</v>
      </c>
      <c r="K59" s="17">
        <v>0.56999999999999995</v>
      </c>
      <c r="L59" s="2">
        <v>0.22072718012559739</v>
      </c>
      <c r="M59" s="2">
        <v>0.56227464473806921</v>
      </c>
      <c r="N59" s="2">
        <v>9.0668729207388901E-2</v>
      </c>
      <c r="O59" s="2">
        <v>0.65866461275582189</v>
      </c>
      <c r="P59" s="2">
        <f>PORTUGAL!X20</f>
        <v>0.27482393495659302</v>
      </c>
      <c r="Q59" s="2">
        <f>PORTUGAL!AB20</f>
        <v>0.62069550107016469</v>
      </c>
      <c r="R59" s="2">
        <v>0.10068817722818769</v>
      </c>
      <c r="S59" s="2">
        <v>0.29900765231495807</v>
      </c>
      <c r="T59" s="70">
        <v>1.9857609379120098E-2</v>
      </c>
      <c r="U59" s="70">
        <v>0.33212308066773494</v>
      </c>
    </row>
    <row r="60" spans="1:21">
      <c r="A60" s="99">
        <v>40878</v>
      </c>
      <c r="B60" s="2">
        <v>0.22996623520119877</v>
      </c>
      <c r="C60" s="2">
        <v>0.59104313213324633</v>
      </c>
      <c r="D60" s="2">
        <v>0.18363067360215685</v>
      </c>
      <c r="E60" s="2">
        <v>0.77887079164224593</v>
      </c>
      <c r="F60" s="2">
        <v>0.16546205094204411</v>
      </c>
      <c r="G60" s="2">
        <v>0.41890983289989608</v>
      </c>
      <c r="H60" s="2">
        <v>0.27705588807538456</v>
      </c>
      <c r="I60" s="2">
        <v>0.36056834875991622</v>
      </c>
      <c r="J60" s="17">
        <v>0.15</v>
      </c>
      <c r="K60" s="17">
        <v>0.56999999999999995</v>
      </c>
      <c r="L60" s="2">
        <v>0.20348350522534914</v>
      </c>
      <c r="M60" s="2">
        <v>0.56057822639759669</v>
      </c>
      <c r="N60" s="2">
        <v>8.8725216487591699E-2</v>
      </c>
      <c r="O60" s="2">
        <v>0.64202328351079452</v>
      </c>
      <c r="P60" s="2">
        <f>PORTUGAL!X21</f>
        <v>0.27866002425163261</v>
      </c>
      <c r="Q60" s="2">
        <f>PORTUGAL!AB21</f>
        <v>0.61119957924878376</v>
      </c>
      <c r="R60" s="2">
        <v>8.764628149777258E-2</v>
      </c>
      <c r="S60" s="2">
        <v>0.30353371737758589</v>
      </c>
      <c r="T60" s="70">
        <v>1.8373755156738576E-2</v>
      </c>
      <c r="U60" s="70">
        <v>0.32894079932732478</v>
      </c>
    </row>
    <row r="61" spans="1:21">
      <c r="A61" s="99">
        <v>40969</v>
      </c>
      <c r="B61" s="2">
        <v>0.12830633792046803</v>
      </c>
      <c r="C61" s="2">
        <v>0.68999696909871011</v>
      </c>
      <c r="D61" s="2">
        <v>0.2154167717417233</v>
      </c>
      <c r="E61" s="2">
        <v>0.76453326027294066</v>
      </c>
      <c r="F61" s="2">
        <v>0.20041677454607695</v>
      </c>
      <c r="G61" s="2">
        <v>0.37509916910906466</v>
      </c>
      <c r="H61" s="2">
        <v>0.34353062499561121</v>
      </c>
      <c r="I61" s="2">
        <v>0.30371010929871028</v>
      </c>
      <c r="J61" s="17">
        <v>0.14000000000000001</v>
      </c>
      <c r="K61" s="17">
        <v>0.55000000000000004</v>
      </c>
      <c r="L61" s="2">
        <v>0.22547190232699918</v>
      </c>
      <c r="M61" s="2">
        <v>0.57486556358177388</v>
      </c>
      <c r="N61" s="2">
        <v>9.6738441547687667E-2</v>
      </c>
      <c r="O61" s="2">
        <v>0.63824759308387824</v>
      </c>
      <c r="P61" s="2">
        <f>PORTUGAL!X22</f>
        <v>0.32977364133985743</v>
      </c>
      <c r="Q61" s="2">
        <f>PORTUGAL!AB22</f>
        <v>0.55732289866856388</v>
      </c>
      <c r="R61" s="2">
        <v>8.3282761043184814E-2</v>
      </c>
      <c r="S61" s="2">
        <v>0.29821342604135792</v>
      </c>
      <c r="T61" s="70">
        <v>2.0548956187469117E-2</v>
      </c>
      <c r="U61" s="70">
        <v>0.33039410099921063</v>
      </c>
    </row>
    <row r="62" spans="1:21">
      <c r="A62" s="99">
        <v>41061</v>
      </c>
      <c r="B62" s="2">
        <v>0.17381368935579877</v>
      </c>
      <c r="C62" s="2">
        <v>0.63090846396735323</v>
      </c>
      <c r="D62" s="2">
        <v>0.24158386149571159</v>
      </c>
      <c r="E62" s="2">
        <v>0.72997909335867484</v>
      </c>
      <c r="F62" s="2">
        <v>0.21374354271648585</v>
      </c>
      <c r="G62" s="2">
        <v>0.35753838171614044</v>
      </c>
      <c r="H62" s="2">
        <v>0.3426057669037636</v>
      </c>
      <c r="I62" s="2">
        <v>0.28925149017408924</v>
      </c>
      <c r="J62" s="17">
        <v>0.14000000000000001</v>
      </c>
      <c r="K62" s="17">
        <v>0.55000000000000004</v>
      </c>
      <c r="L62" s="2">
        <v>0.2303193932693807</v>
      </c>
      <c r="M62" s="2">
        <v>0.58858151854031782</v>
      </c>
      <c r="N62" s="2">
        <v>0.10298031946927784</v>
      </c>
      <c r="O62" s="2">
        <v>0.63175533358920832</v>
      </c>
      <c r="P62" s="2">
        <f>PORTUGAL!X23</f>
        <v>0.35723933530406055</v>
      </c>
      <c r="Q62" s="2">
        <f>PORTUGAL!AB23</f>
        <v>0.52798252587544281</v>
      </c>
      <c r="R62" s="2">
        <v>8.1356021892292338E-2</v>
      </c>
      <c r="S62" s="2">
        <v>0.2911432977533186</v>
      </c>
      <c r="T62" s="70">
        <v>1.9198385418309104E-2</v>
      </c>
      <c r="U62" s="70">
        <v>0.33505092869982023</v>
      </c>
    </row>
    <row r="63" spans="1:21">
      <c r="A63" s="99">
        <v>41153</v>
      </c>
      <c r="B63" s="2">
        <v>0.20507279143402196</v>
      </c>
      <c r="C63" s="2">
        <v>0.58321434115755721</v>
      </c>
      <c r="D63" s="2">
        <v>0.24049217002237136</v>
      </c>
      <c r="E63" s="2">
        <v>0.72644792443450157</v>
      </c>
      <c r="F63" s="2">
        <v>0.21385208414749721</v>
      </c>
      <c r="G63" s="2">
        <v>0.3639828024584788</v>
      </c>
      <c r="H63" s="2">
        <v>0.33437024977735813</v>
      </c>
      <c r="I63" s="2">
        <v>0.29691063211701241</v>
      </c>
      <c r="J63" s="17">
        <v>0.13</v>
      </c>
      <c r="K63" s="17">
        <v>0.56000000000000005</v>
      </c>
      <c r="L63" s="2">
        <v>0.24234475036346068</v>
      </c>
      <c r="M63" s="2">
        <v>0.59841206057377128</v>
      </c>
      <c r="N63" s="2">
        <v>0.10060238545876701</v>
      </c>
      <c r="O63" s="2">
        <v>0.63084052995100026</v>
      </c>
      <c r="P63" s="2">
        <f>PORTUGAL!X24</f>
        <v>0.36123718661232557</v>
      </c>
      <c r="Q63" s="2">
        <f>PORTUGAL!AB24</f>
        <v>0.52050142027911572</v>
      </c>
      <c r="R63" s="2">
        <v>7.1801651236068992E-2</v>
      </c>
      <c r="S63" s="2">
        <v>0.29351516973657449</v>
      </c>
      <c r="T63" s="70">
        <v>2.1000609976223376E-2</v>
      </c>
      <c r="U63" s="70">
        <v>0.340802429946098</v>
      </c>
    </row>
    <row r="64" spans="1:21">
      <c r="A64" s="99">
        <v>41244</v>
      </c>
      <c r="B64" s="2">
        <v>0.17370055101083934</v>
      </c>
      <c r="C64" s="2">
        <v>0.61152998533479408</v>
      </c>
      <c r="D64" s="2">
        <v>0.24795965988640115</v>
      </c>
      <c r="E64" s="2">
        <v>0.72241130069547999</v>
      </c>
      <c r="F64" s="2">
        <v>0.21432247990266479</v>
      </c>
      <c r="G64" s="2">
        <v>0.36990911192261405</v>
      </c>
      <c r="H64" s="2">
        <v>0.32567006760471628</v>
      </c>
      <c r="I64" s="2">
        <v>0.32091687532479291</v>
      </c>
      <c r="J64" s="17">
        <v>0.14000000000000001</v>
      </c>
      <c r="K64" s="17">
        <v>0.55000000000000004</v>
      </c>
      <c r="L64" s="2">
        <v>0.2377835025057477</v>
      </c>
      <c r="M64" s="2">
        <v>0.60085438958288184</v>
      </c>
      <c r="N64" s="2">
        <v>9.5836019545583268E-2</v>
      </c>
      <c r="O64" s="2">
        <v>0.62759457977598498</v>
      </c>
      <c r="P64" s="2">
        <f>PORTUGAL!X25</f>
        <v>0.35110194415797719</v>
      </c>
      <c r="Q64" s="2">
        <f>PORTUGAL!AB25</f>
        <v>0.52638172720675303</v>
      </c>
      <c r="R64" s="2">
        <v>6.774155555587473E-2</v>
      </c>
      <c r="S64" s="2">
        <v>0.29944687580343765</v>
      </c>
      <c r="T64" s="70">
        <v>2.1207713887553475E-2</v>
      </c>
      <c r="U64" s="70">
        <v>0.33918954280185243</v>
      </c>
    </row>
    <row r="65" spans="1:21">
      <c r="A65" s="99">
        <v>41334</v>
      </c>
      <c r="B65" s="2">
        <v>0.15884999394481425</v>
      </c>
      <c r="C65" s="2">
        <v>0.61280344737590275</v>
      </c>
      <c r="D65" s="86">
        <v>0.40910037224253226</v>
      </c>
      <c r="E65" s="86">
        <v>0.57029721109565878</v>
      </c>
      <c r="F65" s="2">
        <v>0.22941644143929554</v>
      </c>
      <c r="G65" s="2">
        <v>0.3663043384925958</v>
      </c>
      <c r="H65" s="2">
        <v>0.3416583272809805</v>
      </c>
      <c r="I65" s="2">
        <v>0.31887609191823474</v>
      </c>
      <c r="J65" s="17">
        <v>0.13</v>
      </c>
      <c r="K65" s="17">
        <v>0.56000000000000005</v>
      </c>
      <c r="L65" s="2">
        <v>0.23874180074249698</v>
      </c>
      <c r="M65" s="2">
        <v>0.61500154249845462</v>
      </c>
      <c r="N65" s="2">
        <v>0.10308666696331895</v>
      </c>
      <c r="O65" s="2">
        <v>0.62904819116272859</v>
      </c>
      <c r="P65" s="2">
        <f>PORTUGAL!X26</f>
        <v>0.34056147435994033</v>
      </c>
      <c r="Q65" s="2">
        <f>PORTUGAL!AB26</f>
        <v>0.53807959494281277</v>
      </c>
      <c r="R65" s="2">
        <v>6.9577354565353286E-2</v>
      </c>
      <c r="S65" s="2">
        <v>0.30252478480635198</v>
      </c>
      <c r="T65" s="70">
        <v>2.0206778124925471E-2</v>
      </c>
      <c r="U65" s="70">
        <v>0.34135085501681417</v>
      </c>
    </row>
    <row r="66" spans="1:21">
      <c r="A66" s="99">
        <v>41426</v>
      </c>
      <c r="B66" s="2">
        <v>0.15967767962702961</v>
      </c>
      <c r="C66" s="2">
        <v>0.58803049979307476</v>
      </c>
      <c r="D66" s="86">
        <v>0.43127354609621965</v>
      </c>
      <c r="E66" s="86">
        <v>0.5473087082665743</v>
      </c>
      <c r="F66" s="2">
        <v>0.24480433205159388</v>
      </c>
      <c r="G66" s="2">
        <v>0.35259696534709045</v>
      </c>
      <c r="H66" s="2">
        <v>0.36999196776512222</v>
      </c>
      <c r="I66" s="2">
        <v>0.2988044343664471</v>
      </c>
      <c r="J66" s="17">
        <v>0.13</v>
      </c>
      <c r="K66" s="17">
        <v>0.56999999999999995</v>
      </c>
      <c r="L66" s="2">
        <v>0.23526906414462365</v>
      </c>
      <c r="M66" s="2">
        <v>0.60542055715634613</v>
      </c>
      <c r="N66" s="2">
        <v>0.10568533992667553</v>
      </c>
      <c r="O66" s="2">
        <v>0.62959518428939631</v>
      </c>
      <c r="P66" s="2">
        <f>PORTUGAL!X27</f>
        <v>0.34835174456783458</v>
      </c>
      <c r="Q66" s="2">
        <f>PORTUGAL!AB27</f>
        <v>0.53388445430268361</v>
      </c>
      <c r="R66" s="2">
        <v>7.3867570841786079E-2</v>
      </c>
      <c r="S66" s="2">
        <v>0.29696346262750806</v>
      </c>
      <c r="T66" s="70">
        <v>1.793502288179135E-2</v>
      </c>
      <c r="U66" s="70">
        <v>0.33426533318994872</v>
      </c>
    </row>
    <row r="67" spans="1:21">
      <c r="A67" s="99">
        <v>41518</v>
      </c>
      <c r="B67" s="2">
        <v>0.15511451030628182</v>
      </c>
      <c r="C67" s="2">
        <v>0.57984647502506959</v>
      </c>
      <c r="D67" s="86">
        <v>0.4360144183049785</v>
      </c>
      <c r="E67" s="86">
        <v>0.54189666881432075</v>
      </c>
      <c r="F67" s="2">
        <v>0.24012979521947436</v>
      </c>
      <c r="G67" s="2">
        <v>0.35697601789119054</v>
      </c>
      <c r="H67" s="2">
        <v>0.35144695669323361</v>
      </c>
      <c r="I67" s="2">
        <v>0.32089891441526175</v>
      </c>
      <c r="J67" s="17">
        <v>0.11</v>
      </c>
      <c r="K67" s="17">
        <v>0.59</v>
      </c>
      <c r="L67" s="2">
        <v>0.23612786415798598</v>
      </c>
      <c r="M67" s="2">
        <v>0.61052177291733212</v>
      </c>
      <c r="N67" s="2">
        <v>0.1031337744980458</v>
      </c>
      <c r="O67" s="2">
        <v>0.6294583268663666</v>
      </c>
      <c r="P67" s="2">
        <f>PORTUGAL!X28</f>
        <v>0.37827602335651883</v>
      </c>
      <c r="Q67" s="2">
        <f>PORTUGAL!AB28</f>
        <v>0.49766133047663591</v>
      </c>
      <c r="R67" s="2">
        <v>8.0156320068111089E-2</v>
      </c>
      <c r="S67" s="2">
        <v>0.27996116871921445</v>
      </c>
      <c r="T67" s="70">
        <v>1.7516817817925464E-2</v>
      </c>
      <c r="U67" s="70">
        <v>0.33771851214586995</v>
      </c>
    </row>
    <row r="68" spans="1:21">
      <c r="A68" s="99">
        <v>41609</v>
      </c>
      <c r="B68" s="2">
        <v>0.15543686051744429</v>
      </c>
      <c r="C68" s="2">
        <v>0.5756555298540279</v>
      </c>
      <c r="D68" s="86">
        <v>0.45093552658841335</v>
      </c>
      <c r="E68" s="86">
        <v>0.51224697541596476</v>
      </c>
      <c r="F68" s="2">
        <v>0.23195047211763917</v>
      </c>
      <c r="G68" s="2">
        <v>0.3569358507403666</v>
      </c>
      <c r="H68" s="2">
        <v>0.30972813287926743</v>
      </c>
      <c r="I68" s="2">
        <v>0.36662511085715127</v>
      </c>
      <c r="J68" s="17">
        <v>0.10199999999999999</v>
      </c>
      <c r="K68" s="17">
        <v>0.65100000000000002</v>
      </c>
      <c r="L68" s="2">
        <v>0.24199905754689144</v>
      </c>
      <c r="M68" s="2">
        <v>0.61099807545790452</v>
      </c>
      <c r="N68" s="2">
        <v>0.11557366223952502</v>
      </c>
      <c r="O68" s="2">
        <v>0.60597003784028991</v>
      </c>
      <c r="P68" s="2">
        <f>PORTUGAL!X29</f>
        <v>0.35596728555370361</v>
      </c>
      <c r="Q68" s="2">
        <f>PORTUGAL!AB29</f>
        <v>0.51522152021396184</v>
      </c>
      <c r="R68" s="2">
        <v>8.7031310520422026E-2</v>
      </c>
      <c r="S68" s="2">
        <v>0.29039539364679234</v>
      </c>
      <c r="T68" s="70">
        <v>1.8505071461502997E-2</v>
      </c>
      <c r="U68" s="70">
        <v>0.33382895343476254</v>
      </c>
    </row>
    <row r="69" spans="1:21">
      <c r="A69" s="99">
        <v>41699</v>
      </c>
      <c r="B69" s="2">
        <v>0.15883357572205822</v>
      </c>
      <c r="C69" s="2">
        <v>0.60436148452134586</v>
      </c>
      <c r="D69" s="86">
        <v>0.43405551914117169</v>
      </c>
      <c r="E69" s="86">
        <v>0.52369395383443462</v>
      </c>
      <c r="F69" s="2">
        <v>0.22812996358090792</v>
      </c>
      <c r="G69" s="2">
        <v>0.36847720195846367</v>
      </c>
      <c r="H69" s="2">
        <v>0.31617177524587314</v>
      </c>
      <c r="I69" s="2">
        <v>0.36285742260043685</v>
      </c>
      <c r="J69" s="17">
        <v>0.11199999999999999</v>
      </c>
      <c r="K69" s="17">
        <v>0.64600000000000002</v>
      </c>
      <c r="L69" s="2">
        <v>0.24182739482636406</v>
      </c>
      <c r="M69" s="2">
        <v>0.62537946172925318</v>
      </c>
      <c r="N69" s="2">
        <v>0.11884674075821168</v>
      </c>
      <c r="O69" s="2">
        <v>0.60678531543845393</v>
      </c>
      <c r="P69" s="2">
        <f>PORTUGAL!X30</f>
        <v>0.33205603035354642</v>
      </c>
      <c r="Q69" s="2">
        <f>PORTUGAL!AB30</f>
        <v>0.54134011209087962</v>
      </c>
      <c r="R69" s="2">
        <v>8.5320293330745658E-2</v>
      </c>
      <c r="S69" s="2">
        <v>0.2841794086252547</v>
      </c>
      <c r="T69" s="70">
        <v>2.0924709678885531E-2</v>
      </c>
      <c r="U69" s="70">
        <v>0.33795423039338229</v>
      </c>
    </row>
    <row r="70" spans="1:21">
      <c r="A70" s="99">
        <v>41791</v>
      </c>
      <c r="B70" s="2">
        <v>0.13427314647697772</v>
      </c>
      <c r="C70" s="2">
        <v>0.57531896516755732</v>
      </c>
      <c r="D70" s="86">
        <v>0.43589177347690516</v>
      </c>
      <c r="E70" s="86">
        <v>0.52242352504703771</v>
      </c>
      <c r="F70" s="2">
        <v>0.2206520716043113</v>
      </c>
      <c r="G70" s="2">
        <v>0.37645722609906229</v>
      </c>
      <c r="H70" s="2">
        <v>0.31233065279713407</v>
      </c>
      <c r="I70" s="2">
        <v>0.38099899972565421</v>
      </c>
      <c r="J70" s="17">
        <v>0.11</v>
      </c>
      <c r="K70" s="17">
        <v>0.64200000000000002</v>
      </c>
      <c r="L70" s="2">
        <v>0.24118940802412397</v>
      </c>
      <c r="M70" s="2">
        <v>0.61947190774782401</v>
      </c>
      <c r="N70" s="2">
        <v>0.12276305097822489</v>
      </c>
      <c r="O70" s="2">
        <v>0.60911222432279366</v>
      </c>
      <c r="P70" s="2">
        <f>PORTUGAL!X31</f>
        <v>0.33195577334615267</v>
      </c>
      <c r="Q70" s="2">
        <f>PORTUGAL!AB31</f>
        <v>0.53321651211115595</v>
      </c>
      <c r="R70" s="2">
        <v>8.9238901774637253E-2</v>
      </c>
      <c r="S70" s="2">
        <v>0.27939276660014023</v>
      </c>
      <c r="T70" s="70">
        <v>2.3093588013112076E-2</v>
      </c>
      <c r="U70" s="70">
        <v>0.3409310028016288</v>
      </c>
    </row>
    <row r="71" spans="1:21">
      <c r="A71" s="99">
        <v>41883</v>
      </c>
      <c r="B71" s="2">
        <v>0.1393951139040969</v>
      </c>
      <c r="C71" s="2">
        <v>0.57256248328762549</v>
      </c>
      <c r="D71" s="86">
        <v>0.43386366068562054</v>
      </c>
      <c r="E71" s="86">
        <v>0.52737844683052115</v>
      </c>
      <c r="F71" s="2">
        <v>0.22188127995182197</v>
      </c>
      <c r="G71" s="2">
        <v>0.37941928402012065</v>
      </c>
      <c r="H71" s="2">
        <v>0.34104921661229193</v>
      </c>
      <c r="I71" s="2">
        <v>0.36477868878826436</v>
      </c>
      <c r="J71" s="17">
        <v>0.112</v>
      </c>
      <c r="K71" s="17">
        <v>0.64600000000000002</v>
      </c>
      <c r="L71" s="2">
        <v>0.24381313175767261</v>
      </c>
      <c r="M71" s="2">
        <v>0.60661719401892056</v>
      </c>
      <c r="N71" s="2">
        <v>0.1275566197745186</v>
      </c>
      <c r="O71" s="2">
        <v>0.59657509949338738</v>
      </c>
      <c r="P71" s="2">
        <f>PORTUGAL!X32</f>
        <v>0.29143310417768375</v>
      </c>
      <c r="Q71" s="2">
        <f>PORTUGAL!AB32</f>
        <v>0.57411800256855783</v>
      </c>
      <c r="R71" s="2">
        <v>8.6613417466460257E-2</v>
      </c>
      <c r="S71" s="2">
        <v>0.27311838207400257</v>
      </c>
      <c r="T71" s="70">
        <v>2.6144377556230048E-2</v>
      </c>
      <c r="U71" s="70">
        <v>0.34034818027277675</v>
      </c>
    </row>
    <row r="72" spans="1:21">
      <c r="A72" s="99">
        <v>41974</v>
      </c>
      <c r="B72" s="2">
        <v>0.19929123658715472</v>
      </c>
      <c r="C72" s="2">
        <v>0.48372506709485402</v>
      </c>
      <c r="D72" s="86">
        <v>0.40906316884277844</v>
      </c>
      <c r="E72" s="86">
        <v>0.5506579908715048</v>
      </c>
      <c r="F72" s="2">
        <v>0.22430874218394692</v>
      </c>
      <c r="G72" s="2">
        <v>0.37564487967893462</v>
      </c>
      <c r="H72" s="2">
        <v>0.32979709105262367</v>
      </c>
      <c r="I72" s="2">
        <v>0.39772502380829183</v>
      </c>
      <c r="J72" s="17">
        <v>9.8000000000000004E-2</v>
      </c>
      <c r="K72" s="17">
        <v>0.64300000000000002</v>
      </c>
      <c r="L72" s="2">
        <v>0.23557594184389336</v>
      </c>
      <c r="M72" s="2">
        <v>0.61776410127039105</v>
      </c>
      <c r="N72" s="2">
        <v>0.1212299984063032</v>
      </c>
      <c r="O72" s="2">
        <v>0.59264550871081112</v>
      </c>
      <c r="P72" s="2">
        <f>PORTUGAL!X33</f>
        <v>0.30004533942028078</v>
      </c>
      <c r="Q72" s="2">
        <f>PORTUGAL!AB33</f>
        <v>0.55904286920358959</v>
      </c>
      <c r="R72" s="2">
        <v>8.8829093183089111E-2</v>
      </c>
      <c r="S72" s="2">
        <v>0.25229124450564316</v>
      </c>
      <c r="T72" s="70">
        <v>2.833360895209746E-2</v>
      </c>
      <c r="U72" s="70">
        <v>0.33934182239126842</v>
      </c>
    </row>
    <row r="73" spans="1:21">
      <c r="A73" s="99">
        <v>42064</v>
      </c>
      <c r="B73" s="2">
        <v>0.21252968254320564</v>
      </c>
      <c r="C73" s="2">
        <v>0.50924429869164323</v>
      </c>
      <c r="D73" s="86">
        <v>0.36146270571328826</v>
      </c>
      <c r="E73" s="86">
        <v>0.6030936651311759</v>
      </c>
      <c r="F73" s="2">
        <v>0.22463683973808296</v>
      </c>
      <c r="G73" s="2">
        <v>0.399886603693066</v>
      </c>
      <c r="H73" s="2">
        <v>0.28934138035095575</v>
      </c>
      <c r="I73" s="2">
        <v>0.42590599389183514</v>
      </c>
      <c r="J73" s="17">
        <v>9.9000000000000005E-2</v>
      </c>
      <c r="K73" s="17">
        <v>0.64400000000000002</v>
      </c>
      <c r="L73" s="2">
        <v>0.2358110599813712</v>
      </c>
      <c r="M73" s="2">
        <v>0.6044195419221241</v>
      </c>
      <c r="N73" s="2">
        <v>0.1212609978886294</v>
      </c>
      <c r="O73" s="2">
        <v>0.5910269549779622</v>
      </c>
      <c r="P73" s="2">
        <f>PORTUGAL!X34</f>
        <v>0.28130028480558428</v>
      </c>
      <c r="Q73" s="2">
        <f>PORTUGAL!AB34</f>
        <v>0.57589653322857726</v>
      </c>
      <c r="R73" s="2">
        <v>8.0253788202252527E-2</v>
      </c>
      <c r="S73" s="2">
        <v>0.25922677502300912</v>
      </c>
      <c r="T73" s="70">
        <v>2.8189575861746023E-2</v>
      </c>
      <c r="U73" s="70">
        <v>0.34004330077511691</v>
      </c>
    </row>
    <row r="74" spans="1:21">
      <c r="A74" s="99">
        <v>42156</v>
      </c>
      <c r="B74" s="2">
        <v>0.20587661179947869</v>
      </c>
      <c r="C74" s="2">
        <v>0.51719199092164447</v>
      </c>
      <c r="D74" s="86">
        <v>0.35926420221575467</v>
      </c>
      <c r="E74" s="86">
        <v>0.60908068564933837</v>
      </c>
      <c r="F74" s="2">
        <v>0.21823770701562084</v>
      </c>
      <c r="G74" s="2">
        <v>0.39182670472820064</v>
      </c>
      <c r="H74" s="2">
        <v>0.26698473956663249</v>
      </c>
      <c r="I74" s="2">
        <v>0.43490437360967926</v>
      </c>
      <c r="J74" s="17">
        <v>9.8999999999999991E-2</v>
      </c>
      <c r="K74" s="17">
        <v>0.64400000000000002</v>
      </c>
      <c r="L74" s="2">
        <v>0.23062250982405069</v>
      </c>
      <c r="M74" s="2">
        <v>0.58597499368183614</v>
      </c>
      <c r="N74" s="2">
        <v>0.14102672458966514</v>
      </c>
      <c r="O74" s="2">
        <v>0.57974554449308924</v>
      </c>
      <c r="P74" s="2">
        <f>PORTUGAL!X35</f>
        <v>0.28646826528926861</v>
      </c>
      <c r="Q74" s="2">
        <f>PORTUGAL!AB35</f>
        <v>0.55168245769455992</v>
      </c>
      <c r="R74" s="2">
        <v>8.4533526402838552E-2</v>
      </c>
      <c r="S74" s="2">
        <v>0.25943976430706023</v>
      </c>
      <c r="T74" s="70">
        <v>2.8393565447333628E-2</v>
      </c>
      <c r="U74" s="70">
        <v>0.3403261348611723</v>
      </c>
    </row>
    <row r="75" spans="1:21">
      <c r="A75" s="99">
        <v>42248</v>
      </c>
      <c r="B75" s="2">
        <v>0.25517016507468177</v>
      </c>
      <c r="C75" s="2">
        <v>0.42248901970407748</v>
      </c>
      <c r="D75" s="86">
        <v>0.36803348887839471</v>
      </c>
      <c r="E75" s="86">
        <v>0.60097489134523796</v>
      </c>
      <c r="F75" s="2">
        <v>0.21566524893069633</v>
      </c>
      <c r="G75" s="2">
        <v>0.38930926653439846</v>
      </c>
      <c r="H75" s="2">
        <v>0.27502490620754344</v>
      </c>
      <c r="I75" s="2">
        <v>0.4337609379046739</v>
      </c>
      <c r="J75" s="17">
        <v>9.4E-2</v>
      </c>
      <c r="K75" s="17">
        <v>0.628</v>
      </c>
      <c r="L75" s="2"/>
      <c r="M75" s="2"/>
      <c r="N75" s="2">
        <v>0.1539693861377171</v>
      </c>
      <c r="O75" s="2">
        <v>0.56380341009442292</v>
      </c>
      <c r="P75" s="2">
        <f>PORTUGAL!X36</f>
        <v>0.28004514640022571</v>
      </c>
      <c r="Q75" s="2">
        <f>PORTUGAL!AB36</f>
        <v>0.54242242271211216</v>
      </c>
      <c r="R75" s="2">
        <v>8.8196653564402094E-2</v>
      </c>
      <c r="S75" s="2">
        <v>0.26309382772623907</v>
      </c>
      <c r="T75" s="70">
        <v>2.8285566317366919E-2</v>
      </c>
      <c r="U75" s="70">
        <v>0.33641863078906481</v>
      </c>
    </row>
    <row r="76" spans="1:21" s="108" customFormat="1">
      <c r="A76" s="104">
        <v>42339</v>
      </c>
      <c r="B76" s="105">
        <v>0.24355222560189246</v>
      </c>
      <c r="C76" s="105">
        <v>0.42349560158042338</v>
      </c>
      <c r="D76" s="105">
        <v>0.3753337703659882</v>
      </c>
      <c r="E76" s="105">
        <v>0.59351166397518507</v>
      </c>
      <c r="F76" s="105">
        <v>0.21250027233176744</v>
      </c>
      <c r="G76" s="105">
        <v>0.38146219960982886</v>
      </c>
      <c r="H76" s="105">
        <v>0.28371214408946938</v>
      </c>
      <c r="I76" s="105">
        <v>0.43507566549443139</v>
      </c>
      <c r="J76" s="106">
        <v>9.0999999999999998E-2</v>
      </c>
      <c r="K76" s="106">
        <v>0.61899999999999999</v>
      </c>
      <c r="L76" s="105"/>
      <c r="M76" s="105"/>
      <c r="N76" s="105">
        <v>0.16871491689217527</v>
      </c>
      <c r="O76" s="105">
        <v>0.55184112702598664</v>
      </c>
      <c r="P76" s="2">
        <f>PORTUGAL!X37</f>
        <v>0.26642104573354985</v>
      </c>
      <c r="Q76" s="2">
        <f>PORTUGAL!AB37</f>
        <v>0.53354837300402658</v>
      </c>
      <c r="R76" s="105">
        <v>8.6976552358770012E-2</v>
      </c>
      <c r="S76" s="105">
        <v>0.27725873222295461</v>
      </c>
      <c r="T76" s="107">
        <v>2.8897274101320144E-2</v>
      </c>
      <c r="U76" s="107">
        <v>0.32491465051632473</v>
      </c>
    </row>
    <row r="77" spans="1:21" s="108" customFormat="1">
      <c r="A77" s="104">
        <v>42430</v>
      </c>
      <c r="B77" s="105">
        <v>0.23356767637304071</v>
      </c>
      <c r="C77" s="105"/>
      <c r="D77" s="105">
        <v>0.37438137284167861</v>
      </c>
      <c r="E77" s="105">
        <v>0.59443196279595911</v>
      </c>
      <c r="F77" s="105">
        <v>0.21230264029458443</v>
      </c>
      <c r="G77" s="105">
        <v>0.38855704467231506</v>
      </c>
      <c r="H77" s="105">
        <v>0.23540273902126357</v>
      </c>
      <c r="I77" s="105">
        <v>0.43156517734352617</v>
      </c>
      <c r="J77" s="106">
        <v>9.1999999999999998E-2</v>
      </c>
      <c r="K77" s="106">
        <v>0.61299999999999999</v>
      </c>
      <c r="L77" s="105"/>
      <c r="M77" s="105"/>
      <c r="N77" s="105">
        <v>0.18335790467853769</v>
      </c>
      <c r="O77" s="105">
        <v>0.53120176913685468</v>
      </c>
      <c r="P77" s="2">
        <f>PORTUGAL!X38</f>
        <v>0.28761684234451801</v>
      </c>
      <c r="Q77" s="2">
        <f>PORTUGAL!AB38</f>
        <v>0.49371395289371256</v>
      </c>
      <c r="R77" s="105">
        <v>8.6068144380412853E-2</v>
      </c>
      <c r="S77" s="105">
        <v>0.27482456747226786</v>
      </c>
      <c r="T77" s="107">
        <v>2.8814060804883492E-2</v>
      </c>
      <c r="U77" s="107">
        <v>0.32634480324320397</v>
      </c>
    </row>
    <row r="78" spans="1:21" s="108" customFormat="1">
      <c r="A78" s="109">
        <v>42522</v>
      </c>
      <c r="B78" s="105">
        <v>0.22709682477129081</v>
      </c>
      <c r="C78" s="105"/>
      <c r="D78" s="105">
        <v>0.40102219722782756</v>
      </c>
      <c r="E78" s="105">
        <v>0.56588044592940556</v>
      </c>
      <c r="F78" s="105">
        <v>0.21762827537255111</v>
      </c>
      <c r="G78" s="105">
        <v>0.37250577011351937</v>
      </c>
      <c r="H78" s="105">
        <v>0.23617170516573724</v>
      </c>
      <c r="I78" s="105">
        <v>0.42466586873894141</v>
      </c>
      <c r="J78" s="106">
        <v>8.8999999999999996E-2</v>
      </c>
      <c r="K78" s="106">
        <v>0.59799999999999998</v>
      </c>
      <c r="L78" s="105"/>
      <c r="M78" s="105"/>
      <c r="N78" s="105">
        <v>0.19962626028508518</v>
      </c>
      <c r="O78" s="105">
        <v>0.51091088190983891</v>
      </c>
      <c r="P78" s="2">
        <f>PORTUGAL!X39</f>
        <v>0.28627362705574994</v>
      </c>
      <c r="Q78" s="2">
        <f>PORTUGAL!AB39</f>
        <v>0.47298449533086406</v>
      </c>
      <c r="R78" s="105">
        <v>8.1113743715682904E-2</v>
      </c>
      <c r="S78" s="105">
        <v>0.27421712331961828</v>
      </c>
      <c r="T78" s="107"/>
      <c r="U78" s="107"/>
    </row>
  </sheetData>
  <mergeCells count="10">
    <mergeCell ref="T2:U2"/>
    <mergeCell ref="J2:K2"/>
    <mergeCell ref="N2:O2"/>
    <mergeCell ref="R2:S2"/>
    <mergeCell ref="B2:C2"/>
    <mergeCell ref="D2:E2"/>
    <mergeCell ref="F2:G2"/>
    <mergeCell ref="H2:I2"/>
    <mergeCell ref="L2:M2"/>
    <mergeCell ref="P2:Q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opLeftCell="G40" zoomScale="50" zoomScaleNormal="50" workbookViewId="0">
      <selection activeCell="X60" sqref="X60"/>
    </sheetView>
  </sheetViews>
  <sheetFormatPr defaultColWidth="11" defaultRowHeight="15.5"/>
  <cols>
    <col min="1" max="16384" width="11" style="97"/>
  </cols>
  <sheetData/>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49"/>
  <sheetViews>
    <sheetView workbookViewId="0">
      <pane xSplit="1" ySplit="7" topLeftCell="B20" activePane="bottomRight" state="frozen"/>
      <selection sqref="A1:H1048576"/>
      <selection pane="topRight" sqref="A1:H1048576"/>
      <selection pane="bottomLeft" sqref="A1:H1048576"/>
      <selection pane="bottomRight" activeCell="B33" sqref="B33"/>
    </sheetView>
  </sheetViews>
  <sheetFormatPr defaultColWidth="10.83203125" defaultRowHeight="13"/>
  <cols>
    <col min="1" max="4" width="10.83203125" style="18"/>
    <col min="5" max="5" width="11.83203125" style="18" customWidth="1"/>
    <col min="6" max="6" width="13" style="18" customWidth="1"/>
    <col min="7" max="17" width="10.83203125" style="18"/>
    <col min="18" max="18" width="12.33203125" style="18" bestFit="1" customWidth="1"/>
    <col min="19" max="19" width="10.83203125" style="18"/>
    <col min="20" max="20" width="15.08203125" style="18" customWidth="1"/>
    <col min="21" max="16384" width="10.83203125" style="18"/>
  </cols>
  <sheetData>
    <row r="1" spans="1:28">
      <c r="A1" s="66"/>
    </row>
    <row r="2" spans="1:28">
      <c r="B2" s="159" t="s">
        <v>10</v>
      </c>
      <c r="C2" s="159"/>
      <c r="D2" s="159"/>
      <c r="E2" s="159"/>
      <c r="F2" s="159"/>
      <c r="G2" s="159"/>
      <c r="H2" s="159"/>
      <c r="J2" s="159" t="s">
        <v>11</v>
      </c>
      <c r="K2" s="159"/>
      <c r="L2" s="159"/>
      <c r="M2" s="159"/>
      <c r="N2" s="159"/>
      <c r="O2" s="159"/>
      <c r="P2" s="159"/>
    </row>
    <row r="3" spans="1:28">
      <c r="B3" s="160" t="s">
        <v>92</v>
      </c>
      <c r="J3" s="160" t="s">
        <v>92</v>
      </c>
    </row>
    <row r="4" spans="1:28">
      <c r="B4" s="160"/>
      <c r="C4" s="161" t="s">
        <v>91</v>
      </c>
      <c r="H4" s="157" t="s">
        <v>130</v>
      </c>
      <c r="J4" s="160"/>
      <c r="K4" s="161" t="s">
        <v>91</v>
      </c>
      <c r="P4" s="157" t="s">
        <v>130</v>
      </c>
    </row>
    <row r="5" spans="1:28" ht="12.75" customHeight="1">
      <c r="B5" s="160"/>
      <c r="C5" s="162"/>
      <c r="D5" s="154" t="s">
        <v>211</v>
      </c>
      <c r="E5" s="154" t="s">
        <v>21</v>
      </c>
      <c r="F5" s="154" t="s">
        <v>93</v>
      </c>
      <c r="G5" s="154" t="s">
        <v>135</v>
      </c>
      <c r="H5" s="158"/>
      <c r="J5" s="160"/>
      <c r="K5" s="162"/>
      <c r="L5" s="154" t="s">
        <v>211</v>
      </c>
      <c r="M5" s="154" t="s">
        <v>21</v>
      </c>
      <c r="N5" s="154" t="s">
        <v>93</v>
      </c>
      <c r="O5" s="154" t="s">
        <v>135</v>
      </c>
      <c r="P5" s="158"/>
    </row>
    <row r="6" spans="1:28">
      <c r="B6" s="160"/>
      <c r="C6" s="162"/>
      <c r="D6" s="155"/>
      <c r="E6" s="155"/>
      <c r="F6" s="155"/>
      <c r="G6" s="155"/>
      <c r="H6" s="158"/>
      <c r="J6" s="160"/>
      <c r="K6" s="162"/>
      <c r="L6" s="155"/>
      <c r="M6" s="155"/>
      <c r="N6" s="155"/>
      <c r="O6" s="155"/>
      <c r="P6" s="158"/>
      <c r="R6" s="156" t="s">
        <v>235</v>
      </c>
      <c r="S6" s="156"/>
      <c r="T6" s="156"/>
      <c r="U6" s="156"/>
      <c r="V6" s="156"/>
      <c r="X6" s="156" t="s">
        <v>236</v>
      </c>
      <c r="Y6" s="156"/>
      <c r="Z6" s="156"/>
      <c r="AA6" s="156"/>
      <c r="AB6" s="156"/>
    </row>
    <row r="7" spans="1:28" ht="26">
      <c r="B7" s="160"/>
      <c r="C7" s="162"/>
      <c r="D7" s="155"/>
      <c r="E7" s="155"/>
      <c r="F7" s="155"/>
      <c r="G7" s="155"/>
      <c r="H7" s="158"/>
      <c r="J7" s="160"/>
      <c r="K7" s="162"/>
      <c r="L7" s="155"/>
      <c r="M7" s="155"/>
      <c r="N7" s="155"/>
      <c r="O7" s="155"/>
      <c r="P7" s="158"/>
      <c r="R7" s="19" t="s">
        <v>231</v>
      </c>
      <c r="S7" s="19" t="s">
        <v>20</v>
      </c>
      <c r="T7" s="19" t="s">
        <v>232</v>
      </c>
      <c r="U7" s="19" t="s">
        <v>233</v>
      </c>
      <c r="V7" s="19" t="s">
        <v>234</v>
      </c>
      <c r="X7" s="19" t="s">
        <v>231</v>
      </c>
      <c r="Y7" s="19" t="s">
        <v>20</v>
      </c>
      <c r="Z7" s="19" t="s">
        <v>232</v>
      </c>
      <c r="AA7" s="19" t="s">
        <v>233</v>
      </c>
      <c r="AB7" s="19" t="s">
        <v>234</v>
      </c>
    </row>
    <row r="8" spans="1:28">
      <c r="A8" s="20">
        <v>1990</v>
      </c>
      <c r="B8" s="21">
        <v>211050</v>
      </c>
      <c r="C8" s="18">
        <v>169539</v>
      </c>
      <c r="D8" s="18">
        <v>2520</v>
      </c>
      <c r="E8" s="18">
        <v>125062</v>
      </c>
      <c r="F8" s="18">
        <v>20039</v>
      </c>
      <c r="G8" s="18">
        <v>21918</v>
      </c>
      <c r="H8" s="18">
        <v>41511</v>
      </c>
      <c r="J8" s="22">
        <f t="shared" ref="J8:P8" si="0">B8/$B8</f>
        <v>1</v>
      </c>
      <c r="K8" s="22">
        <f t="shared" si="0"/>
        <v>0.80331201137171282</v>
      </c>
      <c r="L8" s="22">
        <f t="shared" si="0"/>
        <v>1.1940298507462687E-2</v>
      </c>
      <c r="M8" s="22">
        <f t="shared" si="0"/>
        <v>0.59257048092868991</v>
      </c>
      <c r="N8" s="22">
        <f t="shared" si="0"/>
        <v>9.4949064202795544E-2</v>
      </c>
      <c r="O8" s="22">
        <f t="shared" si="0"/>
        <v>0.10385216773276475</v>
      </c>
      <c r="P8" s="22">
        <f t="shared" si="0"/>
        <v>0.19668798862828712</v>
      </c>
      <c r="R8" s="23">
        <f>E8/1000</f>
        <v>125.062</v>
      </c>
      <c r="S8" s="23">
        <f>D8/1000</f>
        <v>2.52</v>
      </c>
      <c r="T8" s="23"/>
      <c r="U8" s="23">
        <f>(G8+F8)/1000</f>
        <v>41.957000000000001</v>
      </c>
      <c r="V8" s="23">
        <f>H8/1000</f>
        <v>41.511000000000003</v>
      </c>
      <c r="X8" s="22">
        <f>M8</f>
        <v>0.59257048092868991</v>
      </c>
      <c r="Y8" s="22">
        <f>L8</f>
        <v>1.1940298507462687E-2</v>
      </c>
      <c r="AA8" s="22">
        <f>O8+N8</f>
        <v>0.19880123193556029</v>
      </c>
      <c r="AB8" s="22">
        <f>P8</f>
        <v>0.19668798862828712</v>
      </c>
    </row>
    <row r="9" spans="1:28">
      <c r="A9" s="20">
        <v>1991</v>
      </c>
      <c r="B9" s="21">
        <v>223630</v>
      </c>
      <c r="C9" s="18">
        <v>171350</v>
      </c>
      <c r="D9" s="18">
        <v>1279</v>
      </c>
      <c r="E9" s="18">
        <v>126521</v>
      </c>
      <c r="F9" s="18">
        <v>18732</v>
      </c>
      <c r="G9" s="18">
        <v>24818</v>
      </c>
      <c r="H9" s="18">
        <v>52279</v>
      </c>
      <c r="J9" s="22">
        <f t="shared" ref="J9:P12" si="1">B9/$B9</f>
        <v>1</v>
      </c>
      <c r="K9" s="22">
        <f t="shared" si="1"/>
        <v>0.76622099002817157</v>
      </c>
      <c r="L9" s="22">
        <f t="shared" si="1"/>
        <v>5.7192684344676472E-3</v>
      </c>
      <c r="M9" s="22">
        <f t="shared" si="1"/>
        <v>0.56576040781648262</v>
      </c>
      <c r="N9" s="22">
        <f t="shared" si="1"/>
        <v>8.3763359119974956E-2</v>
      </c>
      <c r="O9" s="22">
        <f t="shared" si="1"/>
        <v>0.11097795465724634</v>
      </c>
      <c r="P9" s="22">
        <f t="shared" si="1"/>
        <v>0.23377453829987033</v>
      </c>
      <c r="R9" s="23">
        <f t="shared" ref="R9:R12" si="2">E9/1000</f>
        <v>126.521</v>
      </c>
      <c r="S9" s="23">
        <f t="shared" ref="S9:S12" si="3">D9/1000</f>
        <v>1.2789999999999999</v>
      </c>
      <c r="T9" s="23"/>
      <c r="U9" s="23">
        <f t="shared" ref="U9:U12" si="4">(G9+F9)/1000</f>
        <v>43.55</v>
      </c>
      <c r="V9" s="23">
        <f t="shared" ref="V9:V12" si="5">H9/1000</f>
        <v>52.279000000000003</v>
      </c>
      <c r="X9" s="22">
        <f t="shared" ref="X9:X12" si="6">M9</f>
        <v>0.56576040781648262</v>
      </c>
      <c r="Y9" s="22">
        <f t="shared" ref="Y9:Y12" si="7">L9</f>
        <v>5.7192684344676472E-3</v>
      </c>
      <c r="AA9" s="22">
        <f t="shared" ref="AA9:AA12" si="8">O9+N9</f>
        <v>0.19474131377722131</v>
      </c>
      <c r="AB9" s="22">
        <f t="shared" ref="AB9:AB12" si="9">P9</f>
        <v>0.23377453829987033</v>
      </c>
    </row>
    <row r="10" spans="1:28">
      <c r="A10" s="20">
        <v>1992</v>
      </c>
      <c r="B10" s="21">
        <v>239972</v>
      </c>
      <c r="C10" s="18">
        <v>185824</v>
      </c>
      <c r="D10" s="18">
        <v>1357</v>
      </c>
      <c r="E10" s="18">
        <v>135241</v>
      </c>
      <c r="F10" s="18">
        <v>24322</v>
      </c>
      <c r="G10" s="18">
        <v>24904</v>
      </c>
      <c r="H10" s="18">
        <v>54148</v>
      </c>
      <c r="J10" s="22">
        <f t="shared" si="1"/>
        <v>1</v>
      </c>
      <c r="K10" s="22">
        <f t="shared" si="1"/>
        <v>0.7743570083176371</v>
      </c>
      <c r="L10" s="22">
        <f t="shared" si="1"/>
        <v>5.6548263964129146E-3</v>
      </c>
      <c r="M10" s="22">
        <f t="shared" si="1"/>
        <v>0.56356991649025723</v>
      </c>
      <c r="N10" s="22">
        <f t="shared" si="1"/>
        <v>0.10135349124064474</v>
      </c>
      <c r="O10" s="22">
        <f t="shared" si="1"/>
        <v>0.10377877419032221</v>
      </c>
      <c r="P10" s="22">
        <f t="shared" si="1"/>
        <v>0.22564299168236293</v>
      </c>
      <c r="R10" s="23">
        <f t="shared" si="2"/>
        <v>135.24100000000001</v>
      </c>
      <c r="S10" s="23">
        <f t="shared" si="3"/>
        <v>1.357</v>
      </c>
      <c r="T10" s="23"/>
      <c r="U10" s="23">
        <f t="shared" si="4"/>
        <v>49.225999999999999</v>
      </c>
      <c r="V10" s="23">
        <f t="shared" si="5"/>
        <v>54.148000000000003</v>
      </c>
      <c r="X10" s="22">
        <f t="shared" si="6"/>
        <v>0.56356991649025723</v>
      </c>
      <c r="Y10" s="22">
        <f t="shared" si="7"/>
        <v>5.6548263964129146E-3</v>
      </c>
      <c r="AA10" s="22">
        <f t="shared" si="8"/>
        <v>0.20513226543096696</v>
      </c>
      <c r="AB10" s="22">
        <f t="shared" si="9"/>
        <v>0.22564299168236293</v>
      </c>
    </row>
    <row r="11" spans="1:28">
      <c r="A11" s="20">
        <v>1993</v>
      </c>
      <c r="B11" s="21">
        <v>254937</v>
      </c>
      <c r="C11" s="18">
        <v>188839</v>
      </c>
      <c r="D11" s="18">
        <v>1808</v>
      </c>
      <c r="E11" s="18">
        <v>140413</v>
      </c>
      <c r="F11" s="18">
        <v>27808</v>
      </c>
      <c r="G11" s="18">
        <v>18810</v>
      </c>
      <c r="H11" s="18">
        <v>66098</v>
      </c>
      <c r="J11" s="22">
        <f t="shared" si="1"/>
        <v>1</v>
      </c>
      <c r="K11" s="22">
        <f t="shared" si="1"/>
        <v>0.74072810145251577</v>
      </c>
      <c r="L11" s="22">
        <f t="shared" si="1"/>
        <v>7.0919482068118791E-3</v>
      </c>
      <c r="M11" s="22">
        <f t="shared" si="1"/>
        <v>0.55077528958134758</v>
      </c>
      <c r="N11" s="22">
        <f t="shared" si="1"/>
        <v>0.1090779290569827</v>
      </c>
      <c r="O11" s="22">
        <f t="shared" si="1"/>
        <v>7.378293460737359E-2</v>
      </c>
      <c r="P11" s="22">
        <f t="shared" si="1"/>
        <v>0.25927189854748428</v>
      </c>
      <c r="R11" s="23">
        <f t="shared" si="2"/>
        <v>140.41300000000001</v>
      </c>
      <c r="S11" s="23">
        <f t="shared" si="3"/>
        <v>1.8080000000000001</v>
      </c>
      <c r="T11" s="23"/>
      <c r="U11" s="23">
        <f t="shared" si="4"/>
        <v>46.618000000000002</v>
      </c>
      <c r="V11" s="23">
        <f t="shared" si="5"/>
        <v>66.097999999999999</v>
      </c>
      <c r="X11" s="22">
        <f t="shared" si="6"/>
        <v>0.55077528958134758</v>
      </c>
      <c r="Y11" s="22">
        <f t="shared" si="7"/>
        <v>7.0919482068118791E-3</v>
      </c>
      <c r="AA11" s="22">
        <f t="shared" si="8"/>
        <v>0.18286086366435628</v>
      </c>
      <c r="AB11" s="22">
        <f t="shared" si="9"/>
        <v>0.25927189854748428</v>
      </c>
    </row>
    <row r="12" spans="1:28">
      <c r="A12" s="20">
        <v>1994</v>
      </c>
      <c r="B12" s="21">
        <v>265112</v>
      </c>
      <c r="C12" s="18">
        <v>201043</v>
      </c>
      <c r="D12" s="18">
        <v>1528</v>
      </c>
      <c r="E12" s="18">
        <v>154397</v>
      </c>
      <c r="F12" s="18">
        <v>29140</v>
      </c>
      <c r="G12" s="18">
        <v>15978</v>
      </c>
      <c r="H12" s="18">
        <v>64069</v>
      </c>
      <c r="J12" s="22">
        <f t="shared" si="1"/>
        <v>1</v>
      </c>
      <c r="K12" s="22">
        <f t="shared" si="1"/>
        <v>0.75833232746914514</v>
      </c>
      <c r="L12" s="22">
        <f t="shared" si="1"/>
        <v>5.7636017984851688E-3</v>
      </c>
      <c r="M12" s="22">
        <f t="shared" si="1"/>
        <v>0.58238404900570329</v>
      </c>
      <c r="N12" s="22">
        <f t="shared" si="1"/>
        <v>0.10991580916744621</v>
      </c>
      <c r="O12" s="22">
        <f t="shared" si="1"/>
        <v>6.0268867497510488E-2</v>
      </c>
      <c r="P12" s="22">
        <f t="shared" si="1"/>
        <v>0.24166767253085489</v>
      </c>
      <c r="R12" s="23">
        <f t="shared" si="2"/>
        <v>154.39699999999999</v>
      </c>
      <c r="S12" s="23">
        <f t="shared" si="3"/>
        <v>1.528</v>
      </c>
      <c r="T12" s="23"/>
      <c r="U12" s="23">
        <f t="shared" si="4"/>
        <v>45.118000000000002</v>
      </c>
      <c r="V12" s="23">
        <f t="shared" si="5"/>
        <v>64.069000000000003</v>
      </c>
      <c r="X12" s="22">
        <f t="shared" si="6"/>
        <v>0.58238404900570329</v>
      </c>
      <c r="Y12" s="22">
        <f t="shared" si="7"/>
        <v>5.7636017984851688E-3</v>
      </c>
      <c r="AA12" s="22">
        <f t="shared" si="8"/>
        <v>0.17018467666495671</v>
      </c>
      <c r="AB12" s="22">
        <f t="shared" si="9"/>
        <v>0.24166767253085489</v>
      </c>
    </row>
    <row r="13" spans="1:28">
      <c r="A13" s="20">
        <v>1995</v>
      </c>
      <c r="B13" s="21">
        <v>277002</v>
      </c>
      <c r="C13" s="18">
        <v>210942</v>
      </c>
      <c r="D13" s="18">
        <v>2217</v>
      </c>
      <c r="E13" s="18">
        <v>158190</v>
      </c>
      <c r="F13" s="18">
        <v>30558</v>
      </c>
      <c r="G13" s="18">
        <v>19978</v>
      </c>
      <c r="H13" s="18">
        <v>65311</v>
      </c>
      <c r="J13" s="22">
        <v>1</v>
      </c>
      <c r="K13" s="22">
        <v>0.76151796737929689</v>
      </c>
      <c r="L13" s="22">
        <v>8.0035523209218713E-3</v>
      </c>
      <c r="M13" s="22">
        <v>0.57107890917755111</v>
      </c>
      <c r="N13" s="22">
        <v>0.11031689301882297</v>
      </c>
      <c r="O13" s="22">
        <v>7.2122222944238673E-2</v>
      </c>
      <c r="P13" s="22">
        <v>0.23577808102468575</v>
      </c>
      <c r="R13" s="23">
        <v>158.19</v>
      </c>
      <c r="S13" s="23">
        <v>2.2170000000000001</v>
      </c>
      <c r="T13" s="23"/>
      <c r="U13" s="23">
        <v>50.536000000000001</v>
      </c>
      <c r="V13" s="23">
        <v>65.311000000000007</v>
      </c>
      <c r="X13" s="22">
        <v>0.57107890917755111</v>
      </c>
      <c r="Y13" s="22">
        <v>8.0035523209218713E-3</v>
      </c>
      <c r="AA13" s="22">
        <v>0.18243911596306164</v>
      </c>
      <c r="AB13" s="22">
        <v>0.23577808102468575</v>
      </c>
    </row>
    <row r="14" spans="1:28">
      <c r="A14" s="20">
        <v>1996</v>
      </c>
      <c r="B14" s="21">
        <v>276894</v>
      </c>
      <c r="C14" s="18">
        <v>214957</v>
      </c>
      <c r="D14" s="18">
        <v>2318</v>
      </c>
      <c r="E14" s="18">
        <v>160799</v>
      </c>
      <c r="F14" s="18">
        <v>32255</v>
      </c>
      <c r="G14" s="18">
        <v>19586</v>
      </c>
      <c r="H14" s="18">
        <v>61392</v>
      </c>
      <c r="J14" s="22">
        <v>1</v>
      </c>
      <c r="K14" s="22">
        <v>0.77631512419915205</v>
      </c>
      <c r="L14" s="22">
        <v>8.3714345561839553E-3</v>
      </c>
      <c r="M14" s="22">
        <v>0.58072403157887131</v>
      </c>
      <c r="N14" s="22">
        <v>0.11648862019400925</v>
      </c>
      <c r="O14" s="22">
        <v>7.0734649360405064E-2</v>
      </c>
      <c r="P14" s="22">
        <v>0.22171661357775899</v>
      </c>
      <c r="R14" s="23">
        <v>160.79900000000001</v>
      </c>
      <c r="S14" s="23">
        <v>2.3180000000000001</v>
      </c>
      <c r="T14" s="23"/>
      <c r="U14" s="23">
        <v>51.841000000000001</v>
      </c>
      <c r="V14" s="23">
        <v>61.392000000000003</v>
      </c>
      <c r="X14" s="22">
        <v>0.58072403157887131</v>
      </c>
      <c r="Y14" s="22">
        <v>8.3714345561839553E-3</v>
      </c>
      <c r="AA14" s="22">
        <v>0.18722326955441432</v>
      </c>
      <c r="AB14" s="22">
        <v>0.22171661357775899</v>
      </c>
    </row>
    <row r="15" spans="1:28">
      <c r="A15" s="20">
        <v>1997</v>
      </c>
      <c r="B15" s="21">
        <v>278914</v>
      </c>
      <c r="C15" s="18">
        <v>213633</v>
      </c>
      <c r="D15" s="18">
        <v>2418</v>
      </c>
      <c r="E15" s="18">
        <v>157938</v>
      </c>
      <c r="F15" s="18">
        <v>34036</v>
      </c>
      <c r="G15" s="18">
        <v>19240</v>
      </c>
      <c r="H15" s="18">
        <v>64776</v>
      </c>
      <c r="J15" s="22">
        <v>1</v>
      </c>
      <c r="K15" s="22">
        <v>0.76594577540030262</v>
      </c>
      <c r="L15" s="22">
        <v>8.6693389360161192E-3</v>
      </c>
      <c r="M15" s="22">
        <v>0.56626056777357892</v>
      </c>
      <c r="N15" s="22">
        <v>0.12203044666097794</v>
      </c>
      <c r="O15" s="22">
        <v>6.8981836695182028E-2</v>
      </c>
      <c r="P15" s="22">
        <v>0.23224363065317624</v>
      </c>
      <c r="R15" s="23">
        <v>157.93799999999999</v>
      </c>
      <c r="S15" s="23">
        <v>2.4180000000000001</v>
      </c>
      <c r="T15" s="23"/>
      <c r="U15" s="23">
        <v>53.276000000000003</v>
      </c>
      <c r="V15" s="23">
        <v>64.775999999999996</v>
      </c>
      <c r="X15" s="22">
        <v>0.56626056777357892</v>
      </c>
      <c r="Y15" s="22">
        <v>8.6693389360161192E-3</v>
      </c>
      <c r="AA15" s="22">
        <v>0.19101228335615997</v>
      </c>
      <c r="AB15" s="22">
        <v>0.23224363065317624</v>
      </c>
    </row>
    <row r="16" spans="1:28">
      <c r="A16" s="20">
        <v>1998</v>
      </c>
      <c r="B16" s="21">
        <v>277665</v>
      </c>
      <c r="C16" s="18">
        <v>206563</v>
      </c>
      <c r="D16" s="18">
        <v>2487</v>
      </c>
      <c r="E16" s="18">
        <v>154530</v>
      </c>
      <c r="F16" s="18">
        <v>27891</v>
      </c>
      <c r="G16" s="18">
        <v>21654</v>
      </c>
      <c r="H16" s="18">
        <v>70597</v>
      </c>
      <c r="J16" s="22">
        <v>1</v>
      </c>
      <c r="K16" s="22">
        <v>0.74392883510705343</v>
      </c>
      <c r="L16" s="22">
        <v>8.9568364756090965E-3</v>
      </c>
      <c r="M16" s="22">
        <v>0.55653395278483064</v>
      </c>
      <c r="N16" s="22">
        <v>0.1004483820431095</v>
      </c>
      <c r="O16" s="22">
        <v>7.7986062341310572E-2</v>
      </c>
      <c r="P16" s="22">
        <v>0.25425242648515295</v>
      </c>
      <c r="R16" s="23">
        <v>154.53</v>
      </c>
      <c r="S16" s="23">
        <v>2.4870000000000001</v>
      </c>
      <c r="T16" s="23"/>
      <c r="U16" s="23">
        <v>49.545000000000002</v>
      </c>
      <c r="V16" s="23">
        <v>70.596999999999994</v>
      </c>
      <c r="X16" s="22">
        <v>0.55653395278483064</v>
      </c>
      <c r="Y16" s="22">
        <v>8.9568364756090965E-3</v>
      </c>
      <c r="AA16" s="22">
        <v>0.17843444438442008</v>
      </c>
      <c r="AB16" s="22">
        <v>0.25425242648515295</v>
      </c>
    </row>
    <row r="17" spans="1:28">
      <c r="A17" s="20">
        <v>1999</v>
      </c>
      <c r="B17" s="21">
        <v>279443</v>
      </c>
      <c r="C17" s="18">
        <v>193714</v>
      </c>
      <c r="D17" s="18">
        <v>2997</v>
      </c>
      <c r="E17" s="18">
        <v>140217</v>
      </c>
      <c r="F17" s="18">
        <v>30445</v>
      </c>
      <c r="G17" s="18">
        <v>20056</v>
      </c>
      <c r="H17" s="18">
        <v>85642</v>
      </c>
      <c r="J17" s="22">
        <v>1</v>
      </c>
      <c r="K17" s="22">
        <v>0.69321471641801724</v>
      </c>
      <c r="L17" s="22">
        <v>1.0724906331523782E-2</v>
      </c>
      <c r="M17" s="22">
        <v>0.50177317019928935</v>
      </c>
      <c r="N17" s="22">
        <v>0.10894887329437489</v>
      </c>
      <c r="O17" s="22">
        <v>7.1771345140153806E-2</v>
      </c>
      <c r="P17" s="22">
        <v>0.3064739499647513</v>
      </c>
      <c r="R17" s="23">
        <v>140.21700000000001</v>
      </c>
      <c r="S17" s="23">
        <v>2.9969999999999999</v>
      </c>
      <c r="T17" s="23"/>
      <c r="U17" s="23">
        <v>50.500999999999998</v>
      </c>
      <c r="V17" s="23">
        <v>85.641999999999996</v>
      </c>
      <c r="X17" s="22">
        <v>0.50177317019928935</v>
      </c>
      <c r="Y17" s="22">
        <v>1.0724906331523782E-2</v>
      </c>
      <c r="AA17" s="22">
        <v>0.18072021843452868</v>
      </c>
      <c r="AB17" s="22">
        <v>0.3064739499647513</v>
      </c>
    </row>
    <row r="18" spans="1:28">
      <c r="A18" s="20">
        <v>2000</v>
      </c>
      <c r="B18" s="21">
        <v>280966</v>
      </c>
      <c r="C18" s="18">
        <v>173250</v>
      </c>
      <c r="D18" s="18">
        <v>3095</v>
      </c>
      <c r="E18" s="18">
        <v>121912</v>
      </c>
      <c r="F18" s="18">
        <v>28309</v>
      </c>
      <c r="G18" s="18">
        <v>19934</v>
      </c>
      <c r="H18" s="18">
        <v>107618</v>
      </c>
      <c r="J18" s="22">
        <v>1</v>
      </c>
      <c r="K18" s="22">
        <v>0.61662265185111365</v>
      </c>
      <c r="L18" s="22">
        <v>1.1015567719937643E-2</v>
      </c>
      <c r="M18" s="22">
        <v>0.43390303453086848</v>
      </c>
      <c r="N18" s="22">
        <v>0.10075596335499669</v>
      </c>
      <c r="O18" s="22">
        <v>7.0948086245310821E-2</v>
      </c>
      <c r="P18" s="22">
        <v>0.38302855149733422</v>
      </c>
      <c r="R18" s="23">
        <v>121.91200000000001</v>
      </c>
      <c r="S18" s="23">
        <v>3.0950000000000002</v>
      </c>
      <c r="T18" s="23"/>
      <c r="U18" s="23">
        <v>48.243000000000002</v>
      </c>
      <c r="V18" s="23">
        <v>107.61799999999999</v>
      </c>
      <c r="X18" s="22">
        <v>0.43390303453086848</v>
      </c>
      <c r="Y18" s="22">
        <v>1.1015567719937643E-2</v>
      </c>
      <c r="AA18" s="22">
        <v>0.1717040496003075</v>
      </c>
      <c r="AB18" s="22">
        <v>0.38302855149733422</v>
      </c>
    </row>
    <row r="19" spans="1:28">
      <c r="A19" s="20">
        <v>2001</v>
      </c>
      <c r="B19" s="21">
        <v>285971</v>
      </c>
      <c r="C19" s="18">
        <v>163925</v>
      </c>
      <c r="D19" s="18">
        <v>3047</v>
      </c>
      <c r="E19" s="18">
        <v>113206</v>
      </c>
      <c r="F19" s="18">
        <v>27604</v>
      </c>
      <c r="G19" s="18">
        <v>20067</v>
      </c>
      <c r="H19" s="18">
        <v>121962</v>
      </c>
      <c r="J19" s="22">
        <v>1</v>
      </c>
      <c r="K19" s="22">
        <v>0.57322245962003138</v>
      </c>
      <c r="L19" s="22">
        <v>1.0654926548496176E-2</v>
      </c>
      <c r="M19" s="22">
        <v>0.39586531501445948</v>
      </c>
      <c r="N19" s="22">
        <v>9.6527270247682456E-2</v>
      </c>
      <c r="O19" s="22">
        <v>7.0171450951320241E-2</v>
      </c>
      <c r="P19" s="22">
        <v>0.4264838043018348</v>
      </c>
      <c r="R19" s="23">
        <v>113.206</v>
      </c>
      <c r="S19" s="23">
        <v>3.0470000000000002</v>
      </c>
      <c r="T19" s="23"/>
      <c r="U19" s="23">
        <v>47.670999999999999</v>
      </c>
      <c r="V19" s="23">
        <v>121.962</v>
      </c>
      <c r="X19" s="22">
        <v>0.39586531501445948</v>
      </c>
      <c r="Y19" s="22">
        <v>1.0654926548496176E-2</v>
      </c>
      <c r="AA19" s="22">
        <v>0.1666987211990027</v>
      </c>
      <c r="AB19" s="22">
        <v>0.4264838043018348</v>
      </c>
    </row>
    <row r="20" spans="1:28">
      <c r="A20" s="20">
        <v>2002</v>
      </c>
      <c r="B20" s="21">
        <v>288032</v>
      </c>
      <c r="C20" s="18">
        <v>152238</v>
      </c>
      <c r="D20" s="18">
        <v>2865</v>
      </c>
      <c r="E20" s="18">
        <v>103690</v>
      </c>
      <c r="F20" s="18">
        <v>25937</v>
      </c>
      <c r="G20" s="18">
        <v>19747</v>
      </c>
      <c r="H20" s="18">
        <v>135723</v>
      </c>
      <c r="J20" s="22">
        <v>1</v>
      </c>
      <c r="K20" s="22">
        <v>0.52854543939562271</v>
      </c>
      <c r="L20" s="22">
        <v>9.9468114653927346E-3</v>
      </c>
      <c r="M20" s="22">
        <v>0.35999472280857681</v>
      </c>
      <c r="N20" s="22">
        <v>9.004902233085213E-2</v>
      </c>
      <c r="O20" s="22">
        <v>6.8558354627263632E-2</v>
      </c>
      <c r="P20" s="22">
        <v>0.47120806021553163</v>
      </c>
      <c r="R20" s="23">
        <v>103.69</v>
      </c>
      <c r="S20" s="23">
        <v>2.8650000000000002</v>
      </c>
      <c r="T20" s="23"/>
      <c r="U20" s="23">
        <v>45.683999999999997</v>
      </c>
      <c r="V20" s="23">
        <v>135.72300000000001</v>
      </c>
      <c r="X20" s="22">
        <v>0.35999472280857681</v>
      </c>
      <c r="Y20" s="22">
        <v>9.9468114653927346E-3</v>
      </c>
      <c r="AA20" s="22">
        <v>0.15860737695811578</v>
      </c>
      <c r="AB20" s="22">
        <v>0.47120806021553163</v>
      </c>
    </row>
    <row r="21" spans="1:28">
      <c r="A21" s="20">
        <v>2003</v>
      </c>
      <c r="B21" s="21">
        <v>285794</v>
      </c>
      <c r="C21" s="18">
        <v>144994</v>
      </c>
      <c r="D21" s="18">
        <v>2863</v>
      </c>
      <c r="E21" s="18">
        <v>98624</v>
      </c>
      <c r="F21" s="18">
        <v>24903</v>
      </c>
      <c r="G21" s="18">
        <v>18605</v>
      </c>
      <c r="H21" s="18">
        <v>140721</v>
      </c>
      <c r="J21" s="22">
        <v>1</v>
      </c>
      <c r="K21" s="22">
        <v>0.50733745285065468</v>
      </c>
      <c r="L21" s="22">
        <v>1.0017705060288179E-2</v>
      </c>
      <c r="M21" s="22">
        <v>0.34508772052597325</v>
      </c>
      <c r="N21" s="22">
        <v>8.7136189003268083E-2</v>
      </c>
      <c r="O21" s="22">
        <v>6.5099337284897515E-2</v>
      </c>
      <c r="P21" s="22">
        <v>0.49238612427132827</v>
      </c>
      <c r="R21" s="23">
        <v>98.623999999999995</v>
      </c>
      <c r="S21" s="23">
        <v>2.863</v>
      </c>
      <c r="T21" s="23"/>
      <c r="U21" s="23">
        <v>43.508000000000003</v>
      </c>
      <c r="V21" s="23">
        <v>140.721</v>
      </c>
      <c r="X21" s="22">
        <v>0.34508772052597325</v>
      </c>
      <c r="Y21" s="22">
        <v>1.0017705060288179E-2</v>
      </c>
      <c r="AA21" s="22">
        <v>0.15223552628816561</v>
      </c>
      <c r="AB21" s="22">
        <v>0.49238612427132827</v>
      </c>
    </row>
    <row r="22" spans="1:28">
      <c r="A22" s="20">
        <v>2004</v>
      </c>
      <c r="B22" s="21">
        <v>288338</v>
      </c>
      <c r="C22" s="18">
        <v>143779</v>
      </c>
      <c r="D22" s="18">
        <v>2853</v>
      </c>
      <c r="E22" s="18">
        <v>95468</v>
      </c>
      <c r="F22" s="18">
        <v>26031</v>
      </c>
      <c r="G22" s="18">
        <v>19428</v>
      </c>
      <c r="H22" s="18">
        <v>144483</v>
      </c>
      <c r="J22" s="22">
        <v>1</v>
      </c>
      <c r="K22" s="22">
        <v>0.49864742073538693</v>
      </c>
      <c r="L22" s="22">
        <v>9.8946375434386027E-3</v>
      </c>
      <c r="M22" s="22">
        <v>0.33109753136943448</v>
      </c>
      <c r="N22" s="22">
        <v>9.0279463684980826E-2</v>
      </c>
      <c r="O22" s="22">
        <v>6.737925628949358E-2</v>
      </c>
      <c r="P22" s="22">
        <v>0.50108899971561149</v>
      </c>
      <c r="R22" s="23">
        <v>95.468000000000004</v>
      </c>
      <c r="S22" s="23">
        <v>2.8530000000000002</v>
      </c>
      <c r="T22" s="23"/>
      <c r="U22" s="23">
        <v>45.459000000000003</v>
      </c>
      <c r="V22" s="23">
        <v>144.483</v>
      </c>
      <c r="X22" s="22">
        <v>0.33109753136943448</v>
      </c>
      <c r="Y22" s="22">
        <v>9.8946375434386027E-3</v>
      </c>
      <c r="AA22" s="22">
        <v>0.15765871997447439</v>
      </c>
      <c r="AB22" s="22">
        <v>0.50108899971561149</v>
      </c>
    </row>
    <row r="23" spans="1:28">
      <c r="A23" s="20">
        <v>2005</v>
      </c>
      <c r="B23" s="21">
        <v>294828</v>
      </c>
      <c r="C23" s="18">
        <v>143938</v>
      </c>
      <c r="D23" s="18">
        <v>3220</v>
      </c>
      <c r="E23" s="18">
        <v>94008</v>
      </c>
      <c r="F23" s="18">
        <v>27447</v>
      </c>
      <c r="G23" s="18">
        <v>19263</v>
      </c>
      <c r="H23" s="18">
        <v>150757</v>
      </c>
      <c r="J23" s="22">
        <v>1</v>
      </c>
      <c r="K23" s="22">
        <v>0.48821007502679531</v>
      </c>
      <c r="L23" s="22">
        <v>1.0921622098308166E-2</v>
      </c>
      <c r="M23" s="22">
        <v>0.31885709634091741</v>
      </c>
      <c r="N23" s="22">
        <v>9.3094957059709396E-2</v>
      </c>
      <c r="O23" s="22">
        <v>6.5336399527860314E-2</v>
      </c>
      <c r="P23" s="22">
        <v>0.51133881449523111</v>
      </c>
      <c r="R23" s="23">
        <v>94.007999999999996</v>
      </c>
      <c r="S23" s="23">
        <v>3.22</v>
      </c>
      <c r="T23" s="23"/>
      <c r="U23" s="23">
        <v>46.71</v>
      </c>
      <c r="V23" s="23">
        <v>150.75700000000001</v>
      </c>
      <c r="X23" s="22">
        <v>0.31885709634091741</v>
      </c>
      <c r="Y23" s="22">
        <v>1.0921622098308166E-2</v>
      </c>
      <c r="AA23" s="22">
        <v>0.15843135658756971</v>
      </c>
      <c r="AB23" s="22">
        <v>0.51133881449523111</v>
      </c>
    </row>
    <row r="24" spans="1:28">
      <c r="A24" s="20">
        <v>2006</v>
      </c>
      <c r="B24" s="21">
        <v>297166</v>
      </c>
      <c r="C24" s="18">
        <v>142407</v>
      </c>
      <c r="D24" s="18">
        <v>3459</v>
      </c>
      <c r="E24" s="18">
        <v>92085</v>
      </c>
      <c r="F24" s="18">
        <v>28758</v>
      </c>
      <c r="G24" s="18">
        <v>18105</v>
      </c>
      <c r="H24" s="18">
        <v>154655</v>
      </c>
      <c r="J24" s="22">
        <v>1</v>
      </c>
      <c r="K24" s="22">
        <v>0.47921700329108985</v>
      </c>
      <c r="L24" s="22">
        <v>1.1639958810900304E-2</v>
      </c>
      <c r="M24" s="22">
        <v>0.30987730763277088</v>
      </c>
      <c r="N24" s="22">
        <v>9.6774193548387094E-2</v>
      </c>
      <c r="O24" s="22">
        <v>6.092554329903152E-2</v>
      </c>
      <c r="P24" s="22">
        <v>0.52043302396640256</v>
      </c>
      <c r="R24" s="23">
        <v>92.084999999999994</v>
      </c>
      <c r="S24" s="23">
        <v>3.4590000000000001</v>
      </c>
      <c r="T24" s="23"/>
      <c r="U24" s="23">
        <v>46.863</v>
      </c>
      <c r="V24" s="23">
        <v>154.655</v>
      </c>
      <c r="X24" s="22">
        <v>0.30987730763277088</v>
      </c>
      <c r="Y24" s="22">
        <v>1.1639958810900304E-2</v>
      </c>
      <c r="AA24" s="22">
        <v>0.15769973684741861</v>
      </c>
      <c r="AB24" s="22">
        <v>0.52043302396640256</v>
      </c>
    </row>
    <row r="25" spans="1:28">
      <c r="A25" s="20">
        <v>2007</v>
      </c>
      <c r="B25" s="21">
        <v>299874</v>
      </c>
      <c r="C25" s="18">
        <v>128000</v>
      </c>
      <c r="D25" s="18">
        <v>4584</v>
      </c>
      <c r="E25" s="18">
        <v>77097</v>
      </c>
      <c r="F25" s="18">
        <v>28837</v>
      </c>
      <c r="G25" s="18">
        <v>17481</v>
      </c>
      <c r="H25" s="18">
        <v>171689</v>
      </c>
      <c r="J25" s="22">
        <v>1</v>
      </c>
      <c r="K25" s="22">
        <v>0.42684594196229081</v>
      </c>
      <c r="L25" s="22">
        <v>1.528642029652454E-2</v>
      </c>
      <c r="M25" s="22">
        <v>0.25709798115208388</v>
      </c>
      <c r="N25" s="22">
        <v>9.6163722096613904E-2</v>
      </c>
      <c r="O25" s="22">
        <v>5.8294483683146922E-2</v>
      </c>
      <c r="P25" s="22">
        <v>0.57253713226221681</v>
      </c>
      <c r="R25" s="23">
        <v>77.096999999999994</v>
      </c>
      <c r="S25" s="23">
        <v>4.5839999999999996</v>
      </c>
      <c r="T25" s="23"/>
      <c r="U25" s="23">
        <v>46.317999999999998</v>
      </c>
      <c r="V25" s="23">
        <v>171.68899999999999</v>
      </c>
      <c r="X25" s="22">
        <v>0.25709798115208388</v>
      </c>
      <c r="Y25" s="22">
        <v>1.528642029652454E-2</v>
      </c>
      <c r="AA25" s="22">
        <v>0.15445820577976083</v>
      </c>
      <c r="AB25" s="22">
        <v>0.57253713226221681</v>
      </c>
    </row>
    <row r="26" spans="1:28">
      <c r="A26" s="20">
        <v>2008</v>
      </c>
      <c r="B26" s="21">
        <v>327543</v>
      </c>
      <c r="C26" s="18">
        <v>136257</v>
      </c>
      <c r="D26" s="18">
        <v>4891</v>
      </c>
      <c r="E26" s="18">
        <v>79981</v>
      </c>
      <c r="F26" s="18">
        <v>32830</v>
      </c>
      <c r="G26" s="18">
        <v>18555</v>
      </c>
      <c r="H26" s="18">
        <v>191069</v>
      </c>
      <c r="J26" s="22">
        <v>1</v>
      </c>
      <c r="K26" s="22">
        <v>0.4159972889055788</v>
      </c>
      <c r="L26" s="22">
        <v>1.4932390556354433E-2</v>
      </c>
      <c r="M26" s="22">
        <v>0.24418473299688895</v>
      </c>
      <c r="N26" s="22">
        <v>0.10023111469333798</v>
      </c>
      <c r="O26" s="22">
        <v>5.6649050658997446E-2</v>
      </c>
      <c r="P26" s="22">
        <v>0.58334020266041409</v>
      </c>
      <c r="R26" s="23">
        <v>79.980999999999995</v>
      </c>
      <c r="S26" s="23">
        <v>4.891</v>
      </c>
      <c r="T26" s="23"/>
      <c r="U26" s="23">
        <v>51.384999999999998</v>
      </c>
      <c r="V26" s="23">
        <v>191.06899999999999</v>
      </c>
      <c r="X26" s="22">
        <v>0.24418473299688895</v>
      </c>
      <c r="Y26" s="22">
        <v>1.4932390556354433E-2</v>
      </c>
      <c r="AA26" s="22">
        <v>0.15688016535233543</v>
      </c>
      <c r="AB26" s="22">
        <v>0.58334020266041409</v>
      </c>
    </row>
    <row r="27" spans="1:28">
      <c r="A27" s="20">
        <v>2009</v>
      </c>
      <c r="B27" s="21">
        <v>347168</v>
      </c>
      <c r="C27" s="18">
        <v>153609</v>
      </c>
      <c r="D27" s="18">
        <v>5163</v>
      </c>
      <c r="E27" s="18">
        <v>84697</v>
      </c>
      <c r="F27" s="18">
        <v>44326</v>
      </c>
      <c r="G27" s="18">
        <v>19423</v>
      </c>
      <c r="H27" s="18">
        <v>193349</v>
      </c>
      <c r="J27" s="22">
        <v>1</v>
      </c>
      <c r="K27" s="22">
        <v>0.4424630150244262</v>
      </c>
      <c r="L27" s="22">
        <v>1.4871762374412388E-2</v>
      </c>
      <c r="M27" s="22">
        <v>0.24396545764586597</v>
      </c>
      <c r="N27" s="22">
        <v>0.12767881832426953</v>
      </c>
      <c r="O27" s="22">
        <v>5.594697667987833E-2</v>
      </c>
      <c r="P27" s="22">
        <v>0.55693209051525483</v>
      </c>
      <c r="R27" s="23">
        <v>84.697000000000003</v>
      </c>
      <c r="S27" s="23">
        <v>5.1630000000000003</v>
      </c>
      <c r="T27" s="23"/>
      <c r="U27" s="23">
        <v>63.749000000000002</v>
      </c>
      <c r="V27" s="23">
        <v>193.34899999999999</v>
      </c>
      <c r="X27" s="22">
        <v>0.24396545764586597</v>
      </c>
      <c r="Y27" s="22">
        <v>1.4871762374412388E-2</v>
      </c>
      <c r="AA27" s="22">
        <v>0.18362579500414786</v>
      </c>
      <c r="AB27" s="22">
        <v>0.55693209051525483</v>
      </c>
    </row>
    <row r="28" spans="1:28">
      <c r="A28" s="20">
        <v>2010</v>
      </c>
      <c r="B28" s="21">
        <v>364148</v>
      </c>
      <c r="C28" s="18">
        <v>166999</v>
      </c>
      <c r="D28" s="18">
        <v>6319</v>
      </c>
      <c r="E28" s="18">
        <v>91721</v>
      </c>
      <c r="F28" s="18">
        <v>50033</v>
      </c>
      <c r="G28" s="18">
        <v>18926</v>
      </c>
      <c r="H28" s="18">
        <v>196752</v>
      </c>
      <c r="J28" s="22">
        <v>1</v>
      </c>
      <c r="K28" s="22">
        <v>0.45860199699023474</v>
      </c>
      <c r="L28" s="22">
        <v>1.7352834561771589E-2</v>
      </c>
      <c r="M28" s="22">
        <v>0.25187835715148787</v>
      </c>
      <c r="N28" s="22">
        <v>0.1373974318134385</v>
      </c>
      <c r="O28" s="22">
        <v>5.1973373463536802E-2</v>
      </c>
      <c r="P28" s="22">
        <v>0.54030778694377013</v>
      </c>
      <c r="R28" s="23">
        <v>91.721000000000004</v>
      </c>
      <c r="S28" s="23">
        <v>6.319</v>
      </c>
      <c r="T28" s="23"/>
      <c r="U28" s="23">
        <v>68.959000000000003</v>
      </c>
      <c r="V28" s="23">
        <v>196.75200000000001</v>
      </c>
      <c r="X28" s="22">
        <v>0.25187835715148787</v>
      </c>
      <c r="Y28" s="22">
        <v>1.7352834561771589E-2</v>
      </c>
      <c r="AA28" s="22">
        <v>0.18937080527697531</v>
      </c>
      <c r="AB28" s="22">
        <v>0.54030778694377013</v>
      </c>
    </row>
    <row r="29" spans="1:28">
      <c r="A29" s="20">
        <v>2011</v>
      </c>
      <c r="B29" s="21">
        <v>388128</v>
      </c>
      <c r="C29" s="18">
        <v>207200</v>
      </c>
      <c r="D29" s="18">
        <v>7437</v>
      </c>
      <c r="E29" s="18">
        <v>103942</v>
      </c>
      <c r="F29" s="18">
        <v>70712</v>
      </c>
      <c r="G29" s="18">
        <v>25110</v>
      </c>
      <c r="H29" s="18">
        <v>180429</v>
      </c>
      <c r="J29" s="22">
        <v>1</v>
      </c>
      <c r="K29" s="22">
        <v>0.53384450490559821</v>
      </c>
      <c r="L29" s="22">
        <v>1.9161204551075933E-2</v>
      </c>
      <c r="M29" s="22">
        <v>0.26780340506224748</v>
      </c>
      <c r="N29" s="22">
        <v>0.18218731964712673</v>
      </c>
      <c r="O29" s="22">
        <v>6.4695152114766258E-2</v>
      </c>
      <c r="P29" s="22">
        <v>0.46486983675488497</v>
      </c>
      <c r="R29" s="23">
        <v>103.94199999999999</v>
      </c>
      <c r="S29" s="23">
        <v>7.4370000000000003</v>
      </c>
      <c r="T29" s="23"/>
      <c r="U29" s="23">
        <v>95.822000000000003</v>
      </c>
      <c r="V29" s="23">
        <v>180.429</v>
      </c>
      <c r="X29" s="22">
        <v>0.26780340506224748</v>
      </c>
      <c r="Y29" s="22">
        <v>1.9161204551075933E-2</v>
      </c>
      <c r="AA29" s="22">
        <v>0.24688247176189299</v>
      </c>
      <c r="AB29" s="22">
        <v>0.46486983675488497</v>
      </c>
    </row>
    <row r="30" spans="1:28" s="80" customFormat="1" ht="14.5">
      <c r="A30" s="20">
        <v>2012</v>
      </c>
      <c r="B30" s="21">
        <v>403726</v>
      </c>
      <c r="C30" s="18">
        <v>215584</v>
      </c>
      <c r="D30" s="18">
        <v>8365</v>
      </c>
      <c r="E30" s="18">
        <v>107557</v>
      </c>
      <c r="F30" s="18">
        <v>77087</v>
      </c>
      <c r="G30" s="18">
        <v>22575</v>
      </c>
      <c r="H30" s="18">
        <v>187591</v>
      </c>
      <c r="J30" s="22">
        <v>1</v>
      </c>
      <c r="K30" s="22">
        <v>0.53398592114453858</v>
      </c>
      <c r="L30" s="22">
        <v>2.0719497877273198E-2</v>
      </c>
      <c r="M30" s="22">
        <v>0.26641088262831725</v>
      </c>
      <c r="N30" s="22">
        <v>0.19093890410823183</v>
      </c>
      <c r="O30" s="22">
        <v>5.5916636530716379E-2</v>
      </c>
      <c r="P30" s="22">
        <v>0.46464929184645032</v>
      </c>
      <c r="R30" s="23">
        <v>107.557</v>
      </c>
      <c r="S30" s="23">
        <v>8.3650000000000002</v>
      </c>
      <c r="T30" s="23"/>
      <c r="U30" s="23">
        <v>99.662000000000006</v>
      </c>
      <c r="V30" s="23">
        <v>187.59100000000001</v>
      </c>
      <c r="W30" s="18"/>
      <c r="X30" s="22">
        <v>0.26641088262831725</v>
      </c>
      <c r="Y30" s="22">
        <v>2.0719497877273198E-2</v>
      </c>
      <c r="Z30" s="18"/>
      <c r="AA30" s="22">
        <v>0.24685554063894821</v>
      </c>
      <c r="AB30" s="22">
        <v>0.46464929184645032</v>
      </c>
    </row>
    <row r="31" spans="1:28" s="66" customFormat="1">
      <c r="A31" s="95">
        <v>2013</v>
      </c>
      <c r="B31" s="18">
        <v>413246</v>
      </c>
      <c r="C31" s="18">
        <v>208466</v>
      </c>
      <c r="D31" s="18">
        <v>8320</v>
      </c>
      <c r="E31" s="18">
        <v>102455</v>
      </c>
      <c r="F31" s="18">
        <v>75453</v>
      </c>
      <c r="G31" s="18">
        <v>22238</v>
      </c>
      <c r="H31" s="18">
        <v>204304</v>
      </c>
      <c r="I31" s="96"/>
      <c r="J31" s="22">
        <v>1</v>
      </c>
      <c r="K31" s="22">
        <v>0.50445981328312917</v>
      </c>
      <c r="L31" s="22">
        <v>2.0133286226605943E-2</v>
      </c>
      <c r="M31" s="22">
        <v>0.24792738465708078</v>
      </c>
      <c r="N31" s="22">
        <v>0.18258615933366565</v>
      </c>
      <c r="O31" s="22">
        <v>5.3812983065776802E-2</v>
      </c>
      <c r="P31" s="22">
        <v>0.4943883304375602</v>
      </c>
      <c r="Q31" s="96"/>
      <c r="R31" s="23">
        <v>102.455</v>
      </c>
      <c r="S31" s="23">
        <v>8.32</v>
      </c>
      <c r="T31" s="23"/>
      <c r="U31" s="23">
        <v>97.691000000000003</v>
      </c>
      <c r="V31" s="23">
        <v>204.304</v>
      </c>
      <c r="W31" s="96"/>
      <c r="X31" s="22">
        <v>0.24792738465708078</v>
      </c>
      <c r="Y31" s="22">
        <v>2.0133286226605943E-2</v>
      </c>
      <c r="Z31" s="18"/>
      <c r="AA31" s="22">
        <v>0.23639914239944246</v>
      </c>
      <c r="AB31" s="22">
        <v>0.4943883304375602</v>
      </c>
    </row>
    <row r="32" spans="1:28" s="66" customFormat="1">
      <c r="A32" s="95">
        <v>2014</v>
      </c>
      <c r="B32" s="18">
        <v>428365</v>
      </c>
      <c r="C32" s="18">
        <v>195939</v>
      </c>
      <c r="D32" s="18">
        <v>6559</v>
      </c>
      <c r="E32" s="18">
        <v>93831</v>
      </c>
      <c r="F32" s="18">
        <v>76857</v>
      </c>
      <c r="G32" s="18">
        <v>18692</v>
      </c>
      <c r="H32" s="18">
        <v>232426</v>
      </c>
      <c r="I32" s="96"/>
      <c r="J32" s="22">
        <v>1</v>
      </c>
      <c r="K32" s="22">
        <v>0.45741131978569677</v>
      </c>
      <c r="L32" s="22">
        <v>1.5311708472914454E-2</v>
      </c>
      <c r="M32" s="22">
        <v>0.21904450643726728</v>
      </c>
      <c r="N32" s="22">
        <v>0.17941942035413724</v>
      </c>
      <c r="O32" s="22">
        <v>4.3635684521377796E-2</v>
      </c>
      <c r="P32" s="22">
        <v>0.54258868021430318</v>
      </c>
      <c r="Q32" s="96"/>
      <c r="R32" s="23">
        <v>93.831000000000003</v>
      </c>
      <c r="S32" s="23">
        <v>6.5590000000000002</v>
      </c>
      <c r="T32" s="23"/>
      <c r="U32" s="23">
        <v>95.549000000000007</v>
      </c>
      <c r="V32" s="23">
        <v>232.42599999999999</v>
      </c>
      <c r="W32" s="96"/>
      <c r="X32" s="22">
        <v>0.21904450643726728</v>
      </c>
      <c r="Y32" s="22">
        <v>1.5311708472914454E-2</v>
      </c>
      <c r="Z32" s="18"/>
      <c r="AA32" s="22">
        <v>0.22305510487551505</v>
      </c>
      <c r="AB32" s="22">
        <v>0.54258868021430318</v>
      </c>
    </row>
    <row r="33" spans="1:28" s="66" customFormat="1">
      <c r="A33" s="95">
        <v>2015</v>
      </c>
      <c r="B33" s="18">
        <v>434186</v>
      </c>
      <c r="C33" s="18">
        <v>200627</v>
      </c>
      <c r="D33" s="18">
        <v>18563</v>
      </c>
      <c r="E33" s="18">
        <v>87443</v>
      </c>
      <c r="F33" s="18">
        <v>74800</v>
      </c>
      <c r="G33" s="18">
        <v>19821</v>
      </c>
      <c r="H33" s="18">
        <v>233559</v>
      </c>
      <c r="I33" s="96"/>
      <c r="J33" s="22">
        <v>1</v>
      </c>
      <c r="K33" s="22">
        <v>0.46207616090799797</v>
      </c>
      <c r="L33" s="22">
        <v>4.2753566443874284E-2</v>
      </c>
      <c r="M33" s="22">
        <v>0.20139525456831864</v>
      </c>
      <c r="N33" s="22">
        <v>0.17227639767288674</v>
      </c>
      <c r="O33" s="22">
        <v>4.5650942222918288E-2</v>
      </c>
      <c r="P33" s="22">
        <v>0.53792383909200203</v>
      </c>
      <c r="Q33" s="96"/>
      <c r="R33" s="23">
        <v>87.442999999999998</v>
      </c>
      <c r="S33" s="23">
        <v>18.562999999999999</v>
      </c>
      <c r="T33" s="23"/>
      <c r="U33" s="23">
        <v>94.620999999999995</v>
      </c>
      <c r="V33" s="23">
        <v>233.559</v>
      </c>
      <c r="W33" s="96"/>
      <c r="X33" s="22">
        <v>0.20139525456831864</v>
      </c>
      <c r="Y33" s="22">
        <v>4.2753566443874284E-2</v>
      </c>
      <c r="Z33" s="18"/>
      <c r="AA33" s="22">
        <v>0.21792733989580504</v>
      </c>
      <c r="AB33" s="22">
        <v>0.53792383909200203</v>
      </c>
    </row>
    <row r="39" spans="1:28">
      <c r="M39" s="82"/>
      <c r="O39" s="84"/>
      <c r="Q39" s="82"/>
    </row>
    <row r="40" spans="1:28">
      <c r="O40" s="82"/>
      <c r="Q40" s="82"/>
    </row>
    <row r="41" spans="1:28">
      <c r="O41" s="84"/>
      <c r="Q41" s="82"/>
    </row>
    <row r="42" spans="1:28">
      <c r="E42" s="82"/>
      <c r="F42" s="82"/>
      <c r="G42" s="82"/>
      <c r="I42" s="82"/>
      <c r="O42" s="84"/>
      <c r="Q42" s="82"/>
    </row>
    <row r="43" spans="1:28">
      <c r="E43" s="82"/>
      <c r="F43" s="82"/>
      <c r="G43" s="82"/>
      <c r="I43" s="82"/>
      <c r="O43" s="82"/>
    </row>
    <row r="44" spans="1:28">
      <c r="E44" s="71"/>
      <c r="F44" s="71"/>
      <c r="G44" s="71"/>
      <c r="I44" s="83"/>
      <c r="K44" s="82"/>
      <c r="Q44" s="82"/>
    </row>
    <row r="45" spans="1:28">
      <c r="I45" s="83"/>
    </row>
    <row r="46" spans="1:28">
      <c r="I46" s="71"/>
      <c r="Q46" s="71"/>
    </row>
    <row r="49" spans="17:17">
      <c r="Q49" s="71"/>
    </row>
  </sheetData>
  <mergeCells count="18">
    <mergeCell ref="B2:H2"/>
    <mergeCell ref="J2:P2"/>
    <mergeCell ref="J3:J7"/>
    <mergeCell ref="K4:K7"/>
    <mergeCell ref="P4:P7"/>
    <mergeCell ref="L5:L7"/>
    <mergeCell ref="M5:M7"/>
    <mergeCell ref="N5:N7"/>
    <mergeCell ref="O5:O7"/>
    <mergeCell ref="B3:B7"/>
    <mergeCell ref="C4:C7"/>
    <mergeCell ref="D5:D7"/>
    <mergeCell ref="E5:E7"/>
    <mergeCell ref="F5:F7"/>
    <mergeCell ref="G5:G7"/>
    <mergeCell ref="R6:V6"/>
    <mergeCell ref="X6:AB6"/>
    <mergeCell ref="H4:H7"/>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C27"/>
  <sheetViews>
    <sheetView topLeftCell="A7" zoomScale="85" zoomScaleNormal="85" workbookViewId="0">
      <selection activeCell="B27" sqref="B27"/>
    </sheetView>
  </sheetViews>
  <sheetFormatPr defaultColWidth="10.83203125" defaultRowHeight="13"/>
  <cols>
    <col min="1" max="1" width="10.83203125" style="24"/>
    <col min="2" max="2" width="8.08203125" style="24" customWidth="1"/>
    <col min="3" max="3" width="10" style="24" bestFit="1" customWidth="1"/>
    <col min="4" max="6" width="12.08203125" style="24" customWidth="1"/>
    <col min="7" max="7" width="12.5" style="24" customWidth="1"/>
    <col min="8" max="8" width="8.08203125" style="24" customWidth="1"/>
    <col min="9" max="9" width="7.5" style="24" customWidth="1"/>
    <col min="10" max="10" width="8.5" style="24" customWidth="1"/>
    <col min="11" max="11" width="13" style="24" customWidth="1"/>
    <col min="12" max="12" width="13.33203125" style="24" customWidth="1"/>
    <col min="13" max="15" width="10.08203125" style="24" customWidth="1"/>
    <col min="16" max="17" width="10" style="24" customWidth="1"/>
    <col min="18" max="18" width="9.83203125" style="24" customWidth="1"/>
    <col min="19" max="21" width="10.83203125" style="24"/>
    <col min="22" max="22" width="9.33203125" style="24" customWidth="1"/>
    <col min="23" max="23" width="15.5" style="24" customWidth="1"/>
    <col min="24" max="16384" width="10.83203125" style="24"/>
  </cols>
  <sheetData>
    <row r="1" spans="1:55" ht="15.5">
      <c r="B1" s="168" t="s">
        <v>10</v>
      </c>
      <c r="C1" s="168"/>
      <c r="D1" s="168"/>
      <c r="E1" s="168"/>
      <c r="F1" s="168"/>
      <c r="G1" s="168"/>
      <c r="H1" s="168"/>
      <c r="I1" s="168"/>
      <c r="J1" s="168"/>
      <c r="K1" s="168"/>
      <c r="L1" s="168"/>
      <c r="M1" s="168"/>
      <c r="N1" s="168"/>
      <c r="O1" s="168"/>
      <c r="P1" s="168"/>
      <c r="Q1" s="168"/>
      <c r="R1" s="168"/>
      <c r="S1" s="168"/>
      <c r="T1" s="168"/>
      <c r="U1" s="168"/>
      <c r="W1" s="168" t="s">
        <v>87</v>
      </c>
      <c r="X1" s="168"/>
      <c r="Y1" s="168"/>
      <c r="Z1" s="168"/>
      <c r="AA1" s="168"/>
      <c r="AB1" s="168"/>
      <c r="AC1" s="168"/>
      <c r="AD1" s="168"/>
      <c r="AE1" s="168"/>
      <c r="AF1" s="168"/>
      <c r="AG1" s="168"/>
      <c r="AH1" s="168"/>
      <c r="AI1" s="168"/>
      <c r="AJ1" s="168"/>
      <c r="AK1" s="168"/>
      <c r="AL1" s="168"/>
      <c r="AM1" s="168"/>
      <c r="AN1" s="168"/>
      <c r="AO1" s="168"/>
      <c r="AP1" s="168"/>
    </row>
    <row r="2" spans="1:55" ht="15.5">
      <c r="B2" s="169" t="s">
        <v>262</v>
      </c>
      <c r="C2" s="91"/>
      <c r="D2" s="91"/>
      <c r="E2" s="91"/>
      <c r="F2" s="91"/>
      <c r="G2" s="91"/>
      <c r="H2" s="91"/>
      <c r="I2" s="91"/>
      <c r="J2" s="91"/>
      <c r="K2" s="91"/>
      <c r="L2" s="91"/>
      <c r="M2" s="91"/>
      <c r="N2" s="91"/>
      <c r="O2" s="91"/>
      <c r="P2" s="91"/>
      <c r="Q2" s="91"/>
      <c r="R2" s="91"/>
      <c r="S2" s="91"/>
      <c r="T2" s="91"/>
      <c r="U2" s="91"/>
      <c r="W2" s="169" t="s">
        <v>262</v>
      </c>
      <c r="X2" s="91"/>
      <c r="Y2" s="91"/>
      <c r="Z2" s="91"/>
      <c r="AA2" s="91"/>
      <c r="AB2" s="91"/>
      <c r="AC2" s="91"/>
      <c r="AD2" s="91"/>
      <c r="AE2" s="91"/>
      <c r="AF2" s="91"/>
      <c r="AG2" s="91"/>
      <c r="AH2" s="91"/>
      <c r="AI2" s="91"/>
      <c r="AJ2" s="91"/>
      <c r="AK2" s="91"/>
      <c r="AL2" s="91"/>
      <c r="AM2" s="91"/>
      <c r="AN2" s="91"/>
      <c r="AO2" s="91"/>
      <c r="AP2" s="91"/>
    </row>
    <row r="3" spans="1:55" ht="15.5">
      <c r="B3" s="169"/>
      <c r="C3" s="170" t="s">
        <v>206</v>
      </c>
      <c r="D3" s="91"/>
      <c r="E3" s="91"/>
      <c r="F3" s="91"/>
      <c r="G3" s="91"/>
      <c r="H3" s="91"/>
      <c r="I3" s="91"/>
      <c r="J3" s="91"/>
      <c r="K3" s="91"/>
      <c r="L3" s="91"/>
      <c r="M3" s="91"/>
      <c r="N3" s="91"/>
      <c r="O3" s="91"/>
      <c r="P3" s="91"/>
      <c r="Q3" s="91"/>
      <c r="R3" s="91"/>
      <c r="S3" s="91"/>
      <c r="T3" s="91"/>
      <c r="U3" s="170" t="s">
        <v>13</v>
      </c>
      <c r="W3" s="169"/>
      <c r="X3" s="170" t="s">
        <v>206</v>
      </c>
      <c r="Y3" s="91"/>
      <c r="Z3" s="91"/>
      <c r="AA3" s="91"/>
      <c r="AB3" s="91"/>
      <c r="AC3" s="91"/>
      <c r="AD3" s="91"/>
      <c r="AE3" s="91"/>
      <c r="AF3" s="91"/>
      <c r="AG3" s="91"/>
      <c r="AH3" s="91"/>
      <c r="AI3" s="91"/>
      <c r="AJ3" s="91"/>
      <c r="AK3" s="91"/>
      <c r="AL3" s="91"/>
      <c r="AM3" s="91"/>
      <c r="AN3" s="91"/>
      <c r="AO3" s="91"/>
      <c r="AP3" s="170" t="s">
        <v>13</v>
      </c>
    </row>
    <row r="4" spans="1:55" ht="62">
      <c r="B4" s="169"/>
      <c r="C4" s="170"/>
      <c r="D4" s="171" t="s">
        <v>27</v>
      </c>
      <c r="E4" s="171" t="s">
        <v>26</v>
      </c>
      <c r="F4" s="163" t="s">
        <v>24</v>
      </c>
      <c r="G4" s="164"/>
      <c r="H4" s="164"/>
      <c r="I4" s="164"/>
      <c r="J4" s="164"/>
      <c r="K4" s="164"/>
      <c r="L4" s="164"/>
      <c r="M4" s="165"/>
      <c r="N4" s="171" t="s">
        <v>4</v>
      </c>
      <c r="O4" s="172"/>
      <c r="P4" s="173"/>
      <c r="Q4" s="173"/>
      <c r="R4" s="174"/>
      <c r="S4" s="171" t="s">
        <v>7</v>
      </c>
      <c r="T4" s="171" t="s">
        <v>225</v>
      </c>
      <c r="U4" s="170"/>
      <c r="W4" s="169"/>
      <c r="X4" s="170"/>
      <c r="Y4" s="92" t="s">
        <v>27</v>
      </c>
      <c r="Z4" s="171" t="s">
        <v>26</v>
      </c>
      <c r="AA4" s="163" t="s">
        <v>24</v>
      </c>
      <c r="AB4" s="164"/>
      <c r="AC4" s="164"/>
      <c r="AD4" s="164"/>
      <c r="AE4" s="164"/>
      <c r="AF4" s="164"/>
      <c r="AG4" s="164"/>
      <c r="AH4" s="165"/>
      <c r="AI4" s="171" t="s">
        <v>4</v>
      </c>
      <c r="AJ4" s="172"/>
      <c r="AK4" s="173"/>
      <c r="AL4" s="173"/>
      <c r="AM4" s="174"/>
      <c r="AN4" s="171" t="s">
        <v>7</v>
      </c>
      <c r="AO4" s="171" t="s">
        <v>225</v>
      </c>
      <c r="AP4" s="170"/>
    </row>
    <row r="5" spans="1:55" ht="15.5">
      <c r="B5" s="169"/>
      <c r="C5" s="170"/>
      <c r="D5" s="171"/>
      <c r="E5" s="171"/>
      <c r="F5" s="166" t="s">
        <v>20</v>
      </c>
      <c r="G5" s="166" t="s">
        <v>21</v>
      </c>
      <c r="H5" s="163" t="s">
        <v>24</v>
      </c>
      <c r="I5" s="164"/>
      <c r="J5" s="165"/>
      <c r="K5" s="166" t="s">
        <v>257</v>
      </c>
      <c r="L5" s="166" t="s">
        <v>194</v>
      </c>
      <c r="M5" s="166" t="s">
        <v>222</v>
      </c>
      <c r="N5" s="171"/>
      <c r="O5" s="166" t="s">
        <v>141</v>
      </c>
      <c r="P5" s="166" t="s">
        <v>223</v>
      </c>
      <c r="Q5" s="163" t="s">
        <v>24</v>
      </c>
      <c r="R5" s="165"/>
      <c r="S5" s="171"/>
      <c r="T5" s="171"/>
      <c r="U5" s="170"/>
      <c r="W5" s="169"/>
      <c r="X5" s="170"/>
      <c r="Y5" s="92"/>
      <c r="Z5" s="171"/>
      <c r="AA5" s="166" t="s">
        <v>20</v>
      </c>
      <c r="AB5" s="166" t="s">
        <v>21</v>
      </c>
      <c r="AC5" s="163" t="s">
        <v>24</v>
      </c>
      <c r="AD5" s="164"/>
      <c r="AE5" s="165"/>
      <c r="AF5" s="166" t="s">
        <v>257</v>
      </c>
      <c r="AG5" s="166" t="s">
        <v>194</v>
      </c>
      <c r="AH5" s="166" t="s">
        <v>222</v>
      </c>
      <c r="AI5" s="171"/>
      <c r="AJ5" s="166" t="s">
        <v>141</v>
      </c>
      <c r="AK5" s="166" t="s">
        <v>223</v>
      </c>
      <c r="AL5" s="163" t="s">
        <v>24</v>
      </c>
      <c r="AM5" s="165"/>
      <c r="AN5" s="171"/>
      <c r="AO5" s="171"/>
      <c r="AP5" s="170"/>
      <c r="AS5" s="167" t="s">
        <v>235</v>
      </c>
      <c r="AT5" s="167"/>
      <c r="AU5" s="167"/>
      <c r="AV5" s="167"/>
      <c r="AW5" s="167"/>
      <c r="AY5" s="167" t="s">
        <v>236</v>
      </c>
      <c r="AZ5" s="167"/>
      <c r="BA5" s="167"/>
      <c r="BB5" s="167"/>
      <c r="BC5" s="167"/>
    </row>
    <row r="6" spans="1:55" ht="67.5" customHeight="1">
      <c r="B6" s="169"/>
      <c r="C6" s="170"/>
      <c r="D6" s="171"/>
      <c r="E6" s="171"/>
      <c r="F6" s="166"/>
      <c r="G6" s="166"/>
      <c r="H6" s="91" t="s">
        <v>221</v>
      </c>
      <c r="I6" s="91" t="s">
        <v>263</v>
      </c>
      <c r="J6" s="91" t="s">
        <v>264</v>
      </c>
      <c r="K6" s="166"/>
      <c r="L6" s="166"/>
      <c r="M6" s="166"/>
      <c r="N6" s="171"/>
      <c r="O6" s="166"/>
      <c r="P6" s="166"/>
      <c r="Q6" s="91" t="s">
        <v>224</v>
      </c>
      <c r="R6" s="91" t="s">
        <v>265</v>
      </c>
      <c r="S6" s="171"/>
      <c r="T6" s="171"/>
      <c r="U6" s="170"/>
      <c r="W6" s="169"/>
      <c r="X6" s="170"/>
      <c r="Y6" s="92"/>
      <c r="Z6" s="171"/>
      <c r="AA6" s="166"/>
      <c r="AB6" s="166"/>
      <c r="AC6" s="91" t="s">
        <v>221</v>
      </c>
      <c r="AD6" s="91" t="s">
        <v>263</v>
      </c>
      <c r="AE6" s="91" t="s">
        <v>264</v>
      </c>
      <c r="AF6" s="166"/>
      <c r="AG6" s="166"/>
      <c r="AH6" s="166"/>
      <c r="AI6" s="171"/>
      <c r="AJ6" s="166"/>
      <c r="AK6" s="166"/>
      <c r="AL6" s="91" t="s">
        <v>224</v>
      </c>
      <c r="AM6" s="91" t="s">
        <v>265</v>
      </c>
      <c r="AN6" s="171"/>
      <c r="AO6" s="171"/>
      <c r="AP6" s="170"/>
      <c r="AS6" s="24" t="s">
        <v>231</v>
      </c>
      <c r="AT6" s="24" t="s">
        <v>20</v>
      </c>
      <c r="AU6" s="24" t="s">
        <v>232</v>
      </c>
      <c r="AV6" s="24" t="s">
        <v>233</v>
      </c>
      <c r="AW6" s="24" t="s">
        <v>234</v>
      </c>
      <c r="AY6" s="24" t="s">
        <v>231</v>
      </c>
      <c r="AZ6" s="24" t="s">
        <v>20</v>
      </c>
      <c r="BA6" s="24" t="s">
        <v>232</v>
      </c>
      <c r="BB6" s="24" t="s">
        <v>233</v>
      </c>
      <c r="BC6" s="24" t="s">
        <v>234</v>
      </c>
    </row>
    <row r="7" spans="1:55" ht="14.5">
      <c r="A7" s="103">
        <v>1995</v>
      </c>
      <c r="B7" s="94">
        <v>59686</v>
      </c>
      <c r="C7" s="94">
        <v>28381</v>
      </c>
      <c r="D7" s="94">
        <v>3863</v>
      </c>
      <c r="E7" s="94">
        <v>10430</v>
      </c>
      <c r="F7" s="94">
        <v>0</v>
      </c>
      <c r="G7" s="94">
        <v>7290</v>
      </c>
      <c r="H7" s="94">
        <v>6880</v>
      </c>
      <c r="I7" s="94">
        <v>0</v>
      </c>
      <c r="J7" s="94">
        <v>410</v>
      </c>
      <c r="K7" s="94">
        <v>2856</v>
      </c>
      <c r="L7" s="94">
        <v>0</v>
      </c>
      <c r="M7" s="94">
        <v>284</v>
      </c>
      <c r="N7" s="94">
        <v>11419</v>
      </c>
      <c r="O7" s="94">
        <v>248</v>
      </c>
      <c r="P7" s="94">
        <v>11171</v>
      </c>
      <c r="Q7" s="94">
        <v>11146</v>
      </c>
      <c r="R7" s="94">
        <v>25</v>
      </c>
      <c r="S7" s="94">
        <v>2629</v>
      </c>
      <c r="T7" s="94">
        <v>40</v>
      </c>
      <c r="U7" s="94">
        <v>31305</v>
      </c>
      <c r="W7" s="93">
        <v>1</v>
      </c>
      <c r="X7" s="93">
        <v>0.47550514358476026</v>
      </c>
      <c r="Y7" s="93">
        <v>6.4722045370773709E-2</v>
      </c>
      <c r="Z7" s="93">
        <v>0.17474784706631372</v>
      </c>
      <c r="AA7" s="93">
        <v>0</v>
      </c>
      <c r="AB7" s="93">
        <v>0.12213919512113393</v>
      </c>
      <c r="AC7" s="93">
        <v>0.11526991254230473</v>
      </c>
      <c r="AD7" s="93">
        <v>0</v>
      </c>
      <c r="AE7" s="93">
        <v>6.8692825788292059E-3</v>
      </c>
      <c r="AF7" s="93">
        <v>4.7850417183259053E-2</v>
      </c>
      <c r="AG7" s="93">
        <v>0</v>
      </c>
      <c r="AH7" s="93">
        <v>4.7582347619207184E-3</v>
      </c>
      <c r="AI7" s="93">
        <v>0.19131789699427001</v>
      </c>
      <c r="AJ7" s="93">
        <v>4.1550782428040074E-3</v>
      </c>
      <c r="AK7" s="93">
        <v>0.18716281875146601</v>
      </c>
      <c r="AL7" s="93">
        <v>0.18674396005763497</v>
      </c>
      <c r="AM7" s="93">
        <v>4.1885869383104918E-4</v>
      </c>
      <c r="AN7" s="93">
        <v>4.4047180243273129E-2</v>
      </c>
      <c r="AO7" s="93">
        <v>6.7017391012967869E-4</v>
      </c>
      <c r="AP7" s="93">
        <v>0.52449485641523974</v>
      </c>
      <c r="AS7" s="27">
        <v>7.29</v>
      </c>
      <c r="AT7" s="27">
        <v>0</v>
      </c>
      <c r="AU7" s="27">
        <v>11.419</v>
      </c>
      <c r="AV7" s="27">
        <v>9.6720000000000006</v>
      </c>
      <c r="AW7" s="27">
        <v>31.305</v>
      </c>
      <c r="AY7" s="26">
        <v>0.12213919512113393</v>
      </c>
      <c r="AZ7" s="26">
        <v>0</v>
      </c>
      <c r="BA7" s="26">
        <v>0.19131789699427001</v>
      </c>
      <c r="BB7" s="26">
        <v>9.7326006098582579E-2</v>
      </c>
      <c r="BC7" s="26">
        <v>0.52449485641523974</v>
      </c>
    </row>
    <row r="8" spans="1:55" ht="14.5">
      <c r="A8" s="103">
        <v>1996</v>
      </c>
      <c r="B8" s="94">
        <v>66972</v>
      </c>
      <c r="C8" s="94">
        <v>33747</v>
      </c>
      <c r="D8" s="94">
        <v>3632</v>
      </c>
      <c r="E8" s="94">
        <v>11553</v>
      </c>
      <c r="F8" s="94">
        <v>0</v>
      </c>
      <c r="G8" s="94">
        <v>6787</v>
      </c>
      <c r="H8" s="94">
        <v>6293</v>
      </c>
      <c r="I8" s="94">
        <v>0</v>
      </c>
      <c r="J8" s="94">
        <v>494</v>
      </c>
      <c r="K8" s="94">
        <v>4080</v>
      </c>
      <c r="L8" s="94">
        <v>0</v>
      </c>
      <c r="M8" s="94">
        <v>686</v>
      </c>
      <c r="N8" s="94">
        <v>15703</v>
      </c>
      <c r="O8" s="94">
        <v>84</v>
      </c>
      <c r="P8" s="94">
        <v>15619</v>
      </c>
      <c r="Q8" s="94">
        <v>15570</v>
      </c>
      <c r="R8" s="94">
        <v>49</v>
      </c>
      <c r="S8" s="94">
        <v>2768</v>
      </c>
      <c r="T8" s="94">
        <v>91</v>
      </c>
      <c r="U8" s="94">
        <v>33225</v>
      </c>
      <c r="W8" s="93">
        <v>1</v>
      </c>
      <c r="X8" s="93">
        <v>0.50389715104819921</v>
      </c>
      <c r="Y8" s="93">
        <v>5.4231619184136652E-2</v>
      </c>
      <c r="Z8" s="93">
        <v>0.17250492743235979</v>
      </c>
      <c r="AA8" s="93">
        <v>0</v>
      </c>
      <c r="AB8" s="93">
        <v>0.10134085886639192</v>
      </c>
      <c r="AC8" s="93">
        <v>9.3964641939915189E-2</v>
      </c>
      <c r="AD8" s="93">
        <v>0</v>
      </c>
      <c r="AE8" s="93">
        <v>7.3762169264767362E-3</v>
      </c>
      <c r="AF8" s="93">
        <v>6.0920981902884787E-2</v>
      </c>
      <c r="AG8" s="93">
        <v>0</v>
      </c>
      <c r="AH8" s="93">
        <v>1.024308666308308E-2</v>
      </c>
      <c r="AI8" s="93">
        <v>0.23447112226004899</v>
      </c>
      <c r="AJ8" s="93">
        <v>1.254255509765275E-3</v>
      </c>
      <c r="AK8" s="93">
        <v>0.23321686675028369</v>
      </c>
      <c r="AL8" s="93">
        <v>0.23248521770292063</v>
      </c>
      <c r="AM8" s="93">
        <v>7.3164904736307713E-4</v>
      </c>
      <c r="AN8" s="93">
        <v>4.1330705369408111E-2</v>
      </c>
      <c r="AO8" s="93">
        <v>1.3587768022457146E-3</v>
      </c>
      <c r="AP8" s="93">
        <v>0.49610284895180073</v>
      </c>
      <c r="AS8" s="27">
        <v>6.7869999999999999</v>
      </c>
      <c r="AT8" s="27">
        <v>0</v>
      </c>
      <c r="AU8" s="27">
        <v>15.702999999999999</v>
      </c>
      <c r="AV8" s="27">
        <v>11.257</v>
      </c>
      <c r="AW8" s="27">
        <v>33.225000000000001</v>
      </c>
      <c r="AY8" s="26">
        <v>6.0920981902884787E-2</v>
      </c>
      <c r="AZ8" s="26">
        <v>7.3762169264767362E-3</v>
      </c>
      <c r="BA8" s="26">
        <v>0.23447112226004899</v>
      </c>
      <c r="BB8" s="26">
        <v>0.1138535507376217</v>
      </c>
      <c r="BC8" s="26">
        <v>0.49610284895180073</v>
      </c>
    </row>
    <row r="9" spans="1:55" ht="14.5">
      <c r="A9" s="103">
        <v>1997</v>
      </c>
      <c r="B9" s="94">
        <v>72275</v>
      </c>
      <c r="C9" s="94">
        <v>37340</v>
      </c>
      <c r="D9" s="94">
        <v>3059</v>
      </c>
      <c r="E9" s="94">
        <v>13466</v>
      </c>
      <c r="F9" s="94">
        <v>0</v>
      </c>
      <c r="G9" s="94">
        <v>7711</v>
      </c>
      <c r="H9" s="94">
        <v>7156</v>
      </c>
      <c r="I9" s="94">
        <v>0</v>
      </c>
      <c r="J9" s="94">
        <v>555</v>
      </c>
      <c r="K9" s="94">
        <v>4916</v>
      </c>
      <c r="L9" s="94">
        <v>0</v>
      </c>
      <c r="M9" s="94">
        <v>839</v>
      </c>
      <c r="N9" s="94">
        <v>18452</v>
      </c>
      <c r="O9" s="94">
        <v>130</v>
      </c>
      <c r="P9" s="94">
        <v>18322</v>
      </c>
      <c r="Q9" s="94">
        <v>18278</v>
      </c>
      <c r="R9" s="94">
        <v>44</v>
      </c>
      <c r="S9" s="94">
        <v>2309</v>
      </c>
      <c r="T9" s="94">
        <v>54</v>
      </c>
      <c r="U9" s="94">
        <v>34935</v>
      </c>
      <c r="W9" s="93">
        <v>1</v>
      </c>
      <c r="X9" s="93">
        <v>0.51663784157730885</v>
      </c>
      <c r="Y9" s="93">
        <v>4.2324455205811136E-2</v>
      </c>
      <c r="Z9" s="93">
        <v>0.18631615358007611</v>
      </c>
      <c r="AA9" s="93">
        <v>0</v>
      </c>
      <c r="AB9" s="93">
        <v>0.10668972673815288</v>
      </c>
      <c r="AC9" s="93">
        <v>9.9010722933241091E-2</v>
      </c>
      <c r="AD9" s="93">
        <v>0</v>
      </c>
      <c r="AE9" s="93">
        <v>7.6790038049117954E-3</v>
      </c>
      <c r="AF9" s="93">
        <v>6.8017986855759258E-2</v>
      </c>
      <c r="AG9" s="93">
        <v>0</v>
      </c>
      <c r="AH9" s="93">
        <v>1.1608439986163958E-2</v>
      </c>
      <c r="AI9" s="93">
        <v>0.25530266343825664</v>
      </c>
      <c r="AJ9" s="93">
        <v>1.7986855759252853E-3</v>
      </c>
      <c r="AK9" s="93">
        <v>0.25350397786233136</v>
      </c>
      <c r="AL9" s="93">
        <v>0.25289519197509513</v>
      </c>
      <c r="AM9" s="93">
        <v>6.0878588723625043E-4</v>
      </c>
      <c r="AN9" s="93">
        <v>3.1947423037011417E-2</v>
      </c>
      <c r="AO9" s="93">
        <v>7.4714631615358006E-4</v>
      </c>
      <c r="AP9" s="93">
        <v>0.48336215842269109</v>
      </c>
      <c r="AS9" s="27">
        <v>7.7110000000000003</v>
      </c>
      <c r="AT9" s="27">
        <v>0</v>
      </c>
      <c r="AU9" s="27">
        <v>18.452000000000002</v>
      </c>
      <c r="AV9" s="27">
        <v>11.177</v>
      </c>
      <c r="AW9" s="27">
        <v>34.935000000000002</v>
      </c>
      <c r="AY9" s="26">
        <v>6.8017986855759258E-2</v>
      </c>
      <c r="AZ9" s="26">
        <v>7.6790038049117954E-3</v>
      </c>
      <c r="BA9" s="26">
        <v>0.25530266343825664</v>
      </c>
      <c r="BB9" s="26">
        <v>0.1123209961950882</v>
      </c>
      <c r="BC9" s="26">
        <v>0.48336215842269109</v>
      </c>
    </row>
    <row r="10" spans="1:55" ht="14.5">
      <c r="A10" s="103">
        <v>1998</v>
      </c>
      <c r="B10" s="94">
        <v>78009</v>
      </c>
      <c r="C10" s="94">
        <v>43463</v>
      </c>
      <c r="D10" s="94">
        <v>3267</v>
      </c>
      <c r="E10" s="94">
        <v>16176</v>
      </c>
      <c r="F10" s="94">
        <v>0</v>
      </c>
      <c r="G10" s="94">
        <v>8098</v>
      </c>
      <c r="H10" s="94">
        <v>7832</v>
      </c>
      <c r="I10" s="94">
        <v>0</v>
      </c>
      <c r="J10" s="94">
        <v>266</v>
      </c>
      <c r="K10" s="94">
        <v>6396</v>
      </c>
      <c r="L10" s="94">
        <v>0</v>
      </c>
      <c r="M10" s="94">
        <v>1682</v>
      </c>
      <c r="N10" s="94">
        <v>21825</v>
      </c>
      <c r="O10" s="94">
        <v>39</v>
      </c>
      <c r="P10" s="94">
        <v>21786</v>
      </c>
      <c r="Q10" s="94">
        <v>21731</v>
      </c>
      <c r="R10" s="94">
        <v>55</v>
      </c>
      <c r="S10" s="94">
        <v>2139</v>
      </c>
      <c r="T10" s="94">
        <v>56</v>
      </c>
      <c r="U10" s="94">
        <v>34546</v>
      </c>
      <c r="W10" s="93">
        <v>1</v>
      </c>
      <c r="X10" s="93">
        <v>0.55715366175697678</v>
      </c>
      <c r="Y10" s="93">
        <v>4.1879783101949772E-2</v>
      </c>
      <c r="Z10" s="93">
        <v>0.20736068915125178</v>
      </c>
      <c r="AA10" s="93">
        <v>0</v>
      </c>
      <c r="AB10" s="93">
        <v>0.10380853491263829</v>
      </c>
      <c r="AC10" s="93">
        <v>0.10039867194810854</v>
      </c>
      <c r="AD10" s="93">
        <v>0</v>
      </c>
      <c r="AE10" s="93">
        <v>3.4098629645297339E-3</v>
      </c>
      <c r="AF10" s="93">
        <v>8.1990539553128489E-2</v>
      </c>
      <c r="AG10" s="93">
        <v>0</v>
      </c>
      <c r="AH10" s="93">
        <v>2.1561614685485009E-2</v>
      </c>
      <c r="AI10" s="93">
        <v>0.27977541052955429</v>
      </c>
      <c r="AJ10" s="93">
        <v>4.9994231434834441E-4</v>
      </c>
      <c r="AK10" s="93">
        <v>0.27927546821520594</v>
      </c>
      <c r="AL10" s="93">
        <v>0.27857042136163773</v>
      </c>
      <c r="AM10" s="93">
        <v>7.0504685356817802E-4</v>
      </c>
      <c r="AN10" s="93">
        <v>2.7419913086951506E-2</v>
      </c>
      <c r="AO10" s="93">
        <v>7.1786588726941759E-4</v>
      </c>
      <c r="AP10" s="93">
        <v>0.44284633824302322</v>
      </c>
      <c r="AS10" s="27">
        <v>8.0980000000000008</v>
      </c>
      <c r="AT10" s="27">
        <v>0</v>
      </c>
      <c r="AU10" s="27">
        <v>21.824999999999999</v>
      </c>
      <c r="AV10" s="27">
        <v>13.54</v>
      </c>
      <c r="AW10" s="27">
        <v>34.545999999999999</v>
      </c>
      <c r="AY10" s="26">
        <v>8.1990539553128489E-2</v>
      </c>
      <c r="AZ10" s="26">
        <v>3.4098629645297339E-3</v>
      </c>
      <c r="BA10" s="26">
        <v>0.27977541052955429</v>
      </c>
      <c r="BB10" s="26">
        <v>0.1316899332128344</v>
      </c>
      <c r="BC10" s="26">
        <v>0.44284633824302322</v>
      </c>
    </row>
    <row r="11" spans="1:55" ht="14.5">
      <c r="A11" s="103">
        <v>1999</v>
      </c>
      <c r="B11" s="94">
        <v>71664</v>
      </c>
      <c r="C11" s="94">
        <v>36169</v>
      </c>
      <c r="D11" s="94">
        <v>2156</v>
      </c>
      <c r="E11" s="94">
        <v>14532</v>
      </c>
      <c r="F11" s="94">
        <v>0</v>
      </c>
      <c r="G11" s="94">
        <v>7215</v>
      </c>
      <c r="H11" s="94">
        <v>6906</v>
      </c>
      <c r="I11" s="94">
        <v>53</v>
      </c>
      <c r="J11" s="94">
        <v>256</v>
      </c>
      <c r="K11" s="94">
        <v>5838</v>
      </c>
      <c r="L11" s="94">
        <v>0</v>
      </c>
      <c r="M11" s="94">
        <v>1479</v>
      </c>
      <c r="N11" s="94">
        <v>17994</v>
      </c>
      <c r="O11" s="94">
        <v>51</v>
      </c>
      <c r="P11" s="94">
        <v>17943</v>
      </c>
      <c r="Q11" s="94">
        <v>17902</v>
      </c>
      <c r="R11" s="94">
        <v>41</v>
      </c>
      <c r="S11" s="94">
        <v>1438</v>
      </c>
      <c r="T11" s="94">
        <v>49</v>
      </c>
      <c r="U11" s="94">
        <v>35495</v>
      </c>
      <c r="W11" s="93">
        <v>1</v>
      </c>
      <c r="X11" s="93">
        <v>0.50470250055816035</v>
      </c>
      <c r="Y11" s="93">
        <v>3.0084840366153158E-2</v>
      </c>
      <c r="Z11" s="93">
        <v>0.20277963831212323</v>
      </c>
      <c r="AA11" s="93">
        <v>0</v>
      </c>
      <c r="AB11" s="93">
        <v>0.10067816476892164</v>
      </c>
      <c r="AC11" s="93">
        <v>9.6366376423308781E-2</v>
      </c>
      <c r="AD11" s="93">
        <v>7.3956240232194684E-4</v>
      </c>
      <c r="AE11" s="93">
        <v>3.5722259432909133E-3</v>
      </c>
      <c r="AF11" s="93">
        <v>8.1463496316141998E-2</v>
      </c>
      <c r="AG11" s="93">
        <v>0</v>
      </c>
      <c r="AH11" s="93">
        <v>2.0637977227059612E-2</v>
      </c>
      <c r="AI11" s="93">
        <v>0.25108841259209647</v>
      </c>
      <c r="AJ11" s="93">
        <v>7.1165438713998656E-4</v>
      </c>
      <c r="AK11" s="93">
        <v>0.25037675820495647</v>
      </c>
      <c r="AL11" s="93">
        <v>0.24980464389372628</v>
      </c>
      <c r="AM11" s="93">
        <v>5.7211431123018526E-4</v>
      </c>
      <c r="AN11" s="93">
        <v>2.0065862915829426E-2</v>
      </c>
      <c r="AO11" s="93">
        <v>6.8374637195802639E-4</v>
      </c>
      <c r="AP11" s="93">
        <v>0.49529749944183971</v>
      </c>
      <c r="AS11" s="27">
        <v>7.2149999999999999</v>
      </c>
      <c r="AT11" s="27">
        <v>0</v>
      </c>
      <c r="AU11" s="27">
        <v>17.994</v>
      </c>
      <c r="AV11" s="27">
        <v>10.96</v>
      </c>
      <c r="AW11" s="27">
        <v>35.494999999999997</v>
      </c>
      <c r="AY11" s="26">
        <v>8.1463496316141998E-2</v>
      </c>
      <c r="AZ11" s="26">
        <v>3.5722259432909133E-3</v>
      </c>
      <c r="BA11" s="26">
        <v>0.25108841259209647</v>
      </c>
      <c r="BB11" s="26">
        <v>0.12285108283098907</v>
      </c>
      <c r="BC11" s="26">
        <v>0.49529749944183971</v>
      </c>
    </row>
    <row r="12" spans="1:55" ht="14.5">
      <c r="A12" s="103">
        <v>2000</v>
      </c>
      <c r="B12" s="94">
        <v>62526</v>
      </c>
      <c r="C12" s="94">
        <v>28045</v>
      </c>
      <c r="D12" s="94">
        <v>1732</v>
      </c>
      <c r="E12" s="94">
        <v>13679</v>
      </c>
      <c r="F12" s="94">
        <v>0</v>
      </c>
      <c r="G12" s="94">
        <v>6210</v>
      </c>
      <c r="H12" s="94">
        <v>5788</v>
      </c>
      <c r="I12" s="94">
        <v>240</v>
      </c>
      <c r="J12" s="94">
        <v>182</v>
      </c>
      <c r="K12" s="94">
        <v>5751</v>
      </c>
      <c r="L12" s="94">
        <v>650</v>
      </c>
      <c r="M12" s="94">
        <v>1068</v>
      </c>
      <c r="N12" s="94">
        <v>11482</v>
      </c>
      <c r="O12" s="94">
        <v>289</v>
      </c>
      <c r="P12" s="94">
        <v>11193</v>
      </c>
      <c r="Q12" s="94">
        <v>11096</v>
      </c>
      <c r="R12" s="94">
        <v>97</v>
      </c>
      <c r="S12" s="94">
        <v>1098</v>
      </c>
      <c r="T12" s="94">
        <v>54</v>
      </c>
      <c r="U12" s="94">
        <v>34481</v>
      </c>
      <c r="W12" s="93">
        <v>1</v>
      </c>
      <c r="X12" s="93">
        <v>0.4485334101013978</v>
      </c>
      <c r="Y12" s="93">
        <v>2.7700476601733678E-2</v>
      </c>
      <c r="Z12" s="93">
        <v>0.21877299043597864</v>
      </c>
      <c r="AA12" s="93">
        <v>0</v>
      </c>
      <c r="AB12" s="93">
        <v>9.9318683427694079E-2</v>
      </c>
      <c r="AC12" s="93">
        <v>9.2569491091705855E-2</v>
      </c>
      <c r="AD12" s="93">
        <v>3.8384032242587082E-3</v>
      </c>
      <c r="AE12" s="93">
        <v>2.9107891117295206E-3</v>
      </c>
      <c r="AF12" s="93">
        <v>9.1977737261299305E-2</v>
      </c>
      <c r="AG12" s="93">
        <v>1.0395675399034002E-2</v>
      </c>
      <c r="AH12" s="93">
        <v>1.7080894347951254E-2</v>
      </c>
      <c r="AI12" s="93">
        <v>0.1836356075872437</v>
      </c>
      <c r="AJ12" s="93">
        <v>4.6220772158781943E-3</v>
      </c>
      <c r="AK12" s="93">
        <v>0.17901353037136553</v>
      </c>
      <c r="AL12" s="93">
        <v>0.17746217573489428</v>
      </c>
      <c r="AM12" s="93">
        <v>1.5513546364712279E-3</v>
      </c>
      <c r="AN12" s="93">
        <v>1.756069475098359E-2</v>
      </c>
      <c r="AO12" s="93">
        <v>8.6364072545820939E-4</v>
      </c>
      <c r="AP12" s="93">
        <v>0.5514665898986022</v>
      </c>
      <c r="AS12" s="27">
        <v>6.21</v>
      </c>
      <c r="AT12" s="27">
        <v>0</v>
      </c>
      <c r="AU12" s="27">
        <v>11.481999999999999</v>
      </c>
      <c r="AV12" s="27">
        <v>9.7029999999999994</v>
      </c>
      <c r="AW12" s="27">
        <v>34.481000000000002</v>
      </c>
      <c r="AY12" s="26">
        <v>9.1977737261299305E-2</v>
      </c>
      <c r="AZ12" s="26">
        <v>2.9107891117295206E-3</v>
      </c>
      <c r="BA12" s="26">
        <v>0.1836356075872437</v>
      </c>
      <c r="BB12" s="26">
        <v>0.12748296708569237</v>
      </c>
      <c r="BC12" s="26">
        <v>0.5514665898986022</v>
      </c>
    </row>
    <row r="13" spans="1:55" ht="14.5">
      <c r="A13" s="103">
        <v>2001</v>
      </c>
      <c r="B13" s="94">
        <v>57248</v>
      </c>
      <c r="C13" s="94">
        <v>21116</v>
      </c>
      <c r="D13" s="94">
        <v>1399</v>
      </c>
      <c r="E13" s="94">
        <v>10442</v>
      </c>
      <c r="F13" s="94">
        <v>0</v>
      </c>
      <c r="G13" s="94">
        <v>4096</v>
      </c>
      <c r="H13" s="94">
        <v>3693</v>
      </c>
      <c r="I13" s="94">
        <v>329</v>
      </c>
      <c r="J13" s="94">
        <v>74</v>
      </c>
      <c r="K13" s="94">
        <v>4950</v>
      </c>
      <c r="L13" s="94">
        <v>558</v>
      </c>
      <c r="M13" s="94">
        <v>838</v>
      </c>
      <c r="N13" s="94">
        <v>8264</v>
      </c>
      <c r="O13" s="94">
        <v>251</v>
      </c>
      <c r="P13" s="94">
        <v>8013</v>
      </c>
      <c r="Q13" s="94">
        <v>7924</v>
      </c>
      <c r="R13" s="94">
        <v>89</v>
      </c>
      <c r="S13" s="94">
        <v>918</v>
      </c>
      <c r="T13" s="94">
        <v>93</v>
      </c>
      <c r="U13" s="94">
        <v>36132</v>
      </c>
      <c r="W13" s="93">
        <v>1</v>
      </c>
      <c r="X13" s="93">
        <v>0.36885131358300727</v>
      </c>
      <c r="Y13" s="93">
        <v>2.4437534935718278E-2</v>
      </c>
      <c r="Z13" s="93">
        <v>0.18239938513135831</v>
      </c>
      <c r="AA13" s="93">
        <v>0</v>
      </c>
      <c r="AB13" s="93">
        <v>7.1548351034097263E-2</v>
      </c>
      <c r="AC13" s="93">
        <v>6.4508803801006154E-2</v>
      </c>
      <c r="AD13" s="93">
        <v>5.7469256567915039E-3</v>
      </c>
      <c r="AE13" s="93">
        <v>1.2926215762996088E-3</v>
      </c>
      <c r="AF13" s="93">
        <v>8.6465902738960307E-2</v>
      </c>
      <c r="AG13" s="93">
        <v>9.7470653996646166E-3</v>
      </c>
      <c r="AH13" s="93">
        <v>1.463806595863611E-2</v>
      </c>
      <c r="AI13" s="93">
        <v>0.14435438792621577</v>
      </c>
      <c r="AJ13" s="93">
        <v>4.3844326439351593E-3</v>
      </c>
      <c r="AK13" s="93">
        <v>0.13996995528228059</v>
      </c>
      <c r="AL13" s="93">
        <v>0.13841531581889324</v>
      </c>
      <c r="AM13" s="93">
        <v>1.5546394633873673E-3</v>
      </c>
      <c r="AN13" s="93">
        <v>1.6035494689770821E-2</v>
      </c>
      <c r="AO13" s="93">
        <v>1.6245108999441028E-3</v>
      </c>
      <c r="AP13" s="93">
        <v>0.63114868641699273</v>
      </c>
      <c r="AS13" s="27">
        <v>4.0960000000000001</v>
      </c>
      <c r="AT13" s="27">
        <v>0</v>
      </c>
      <c r="AU13" s="27">
        <v>8.2639999999999993</v>
      </c>
      <c r="AV13" s="27">
        <v>8.1980000000000004</v>
      </c>
      <c r="AW13" s="27">
        <v>36.131999999999998</v>
      </c>
      <c r="AY13" s="26">
        <v>8.6465902738960307E-2</v>
      </c>
      <c r="AZ13" s="26">
        <v>1.2926215762996088E-3</v>
      </c>
      <c r="BA13" s="26">
        <v>0.14435438792621577</v>
      </c>
      <c r="BB13" s="26">
        <v>0.11876397428731134</v>
      </c>
      <c r="BC13" s="26">
        <v>0.63114868641699273</v>
      </c>
    </row>
    <row r="14" spans="1:55" ht="14.5">
      <c r="A14" s="103">
        <v>2002</v>
      </c>
      <c r="B14" s="94">
        <v>55002</v>
      </c>
      <c r="C14" s="94">
        <v>12874</v>
      </c>
      <c r="D14" s="94">
        <v>498</v>
      </c>
      <c r="E14" s="94">
        <v>6044</v>
      </c>
      <c r="F14" s="94">
        <v>0</v>
      </c>
      <c r="G14" s="94">
        <v>2212</v>
      </c>
      <c r="H14" s="94">
        <v>2092</v>
      </c>
      <c r="I14" s="94">
        <v>66</v>
      </c>
      <c r="J14" s="94">
        <v>54</v>
      </c>
      <c r="K14" s="94">
        <v>2847</v>
      </c>
      <c r="L14" s="94">
        <v>419</v>
      </c>
      <c r="M14" s="94">
        <v>566</v>
      </c>
      <c r="N14" s="94">
        <v>5916</v>
      </c>
      <c r="O14" s="94">
        <v>196</v>
      </c>
      <c r="P14" s="94">
        <v>5720</v>
      </c>
      <c r="Q14" s="94">
        <v>5602</v>
      </c>
      <c r="R14" s="94">
        <v>118</v>
      </c>
      <c r="S14" s="94">
        <v>325</v>
      </c>
      <c r="T14" s="94">
        <v>91</v>
      </c>
      <c r="U14" s="94">
        <v>42128</v>
      </c>
      <c r="W14" s="93">
        <v>1</v>
      </c>
      <c r="X14" s="93">
        <v>0.23406421584669648</v>
      </c>
      <c r="Y14" s="93">
        <v>9.0542162103196249E-3</v>
      </c>
      <c r="Z14" s="93">
        <v>0.10988691320315624</v>
      </c>
      <c r="AA14" s="93">
        <v>0</v>
      </c>
      <c r="AB14" s="93">
        <v>4.0216719392022107E-2</v>
      </c>
      <c r="AC14" s="93">
        <v>3.8034980546161959E-2</v>
      </c>
      <c r="AD14" s="93">
        <v>1.1999563652230827E-3</v>
      </c>
      <c r="AE14" s="93">
        <v>9.8178248063706774E-4</v>
      </c>
      <c r="AF14" s="93">
        <v>5.176175411803207E-2</v>
      </c>
      <c r="AG14" s="93">
        <v>7.6179048034616921E-3</v>
      </c>
      <c r="AH14" s="93">
        <v>1.0290534889640377E-2</v>
      </c>
      <c r="AI14" s="93">
        <v>0.10755972510090542</v>
      </c>
      <c r="AJ14" s="93">
        <v>3.5635067815715793E-3</v>
      </c>
      <c r="AK14" s="93">
        <v>0.10399621831933384</v>
      </c>
      <c r="AL14" s="93">
        <v>0.10185084178757137</v>
      </c>
      <c r="AM14" s="93">
        <v>2.1453765317624813E-3</v>
      </c>
      <c r="AN14" s="93">
        <v>5.9088760408712408E-3</v>
      </c>
      <c r="AO14" s="93">
        <v>1.6544852914439476E-3</v>
      </c>
      <c r="AP14" s="93">
        <v>0.76593578415330354</v>
      </c>
      <c r="AS14" s="27">
        <v>2.2120000000000002</v>
      </c>
      <c r="AT14" s="27">
        <v>0</v>
      </c>
      <c r="AU14" s="27">
        <v>5.9160000000000004</v>
      </c>
      <c r="AV14" s="27">
        <v>4.327</v>
      </c>
      <c r="AW14" s="27">
        <v>42.128</v>
      </c>
      <c r="AY14" s="26">
        <v>5.176175411803207E-2</v>
      </c>
      <c r="AZ14" s="26">
        <v>9.8178248063706774E-4</v>
      </c>
      <c r="BA14" s="26">
        <v>0.10755972510090542</v>
      </c>
      <c r="BB14" s="26">
        <v>6.9615650339987636E-2</v>
      </c>
      <c r="BC14" s="26">
        <v>0.76593578415330354</v>
      </c>
    </row>
    <row r="15" spans="1:55" ht="14.5">
      <c r="A15" s="103">
        <v>2003</v>
      </c>
      <c r="B15" s="94">
        <v>55888</v>
      </c>
      <c r="C15" s="94">
        <v>12212</v>
      </c>
      <c r="D15" s="94">
        <v>950</v>
      </c>
      <c r="E15" s="94">
        <v>4820</v>
      </c>
      <c r="F15" s="94">
        <v>0</v>
      </c>
      <c r="G15" s="94">
        <v>1748</v>
      </c>
      <c r="H15" s="94">
        <v>1571</v>
      </c>
      <c r="I15" s="94">
        <v>120</v>
      </c>
      <c r="J15" s="94">
        <v>57</v>
      </c>
      <c r="K15" s="94">
        <v>2203</v>
      </c>
      <c r="L15" s="94">
        <v>346</v>
      </c>
      <c r="M15" s="94">
        <v>523</v>
      </c>
      <c r="N15" s="94">
        <v>5739</v>
      </c>
      <c r="O15" s="94">
        <v>155</v>
      </c>
      <c r="P15" s="94">
        <v>5584</v>
      </c>
      <c r="Q15" s="94">
        <v>5460</v>
      </c>
      <c r="R15" s="94">
        <v>124</v>
      </c>
      <c r="S15" s="94">
        <v>617</v>
      </c>
      <c r="T15" s="94">
        <v>86</v>
      </c>
      <c r="U15" s="94">
        <v>43676</v>
      </c>
      <c r="W15" s="93">
        <v>1</v>
      </c>
      <c r="X15" s="93">
        <v>0.21850844546235329</v>
      </c>
      <c r="Y15" s="93">
        <v>1.69982822788434E-2</v>
      </c>
      <c r="Z15" s="93">
        <v>8.624391640423705E-2</v>
      </c>
      <c r="AA15" s="93">
        <v>0</v>
      </c>
      <c r="AB15" s="93">
        <v>3.1276839393071861E-2</v>
      </c>
      <c r="AC15" s="93">
        <v>2.8109791010592612E-2</v>
      </c>
      <c r="AD15" s="93">
        <v>2.1471514457486402E-3</v>
      </c>
      <c r="AE15" s="93">
        <v>1.0198969367306041E-3</v>
      </c>
      <c r="AF15" s="93">
        <v>3.9418121958202115E-2</v>
      </c>
      <c r="AG15" s="93">
        <v>6.1909533352419123E-3</v>
      </c>
      <c r="AH15" s="93">
        <v>9.3580017177211563E-3</v>
      </c>
      <c r="AI15" s="93">
        <v>0.10268751789292871</v>
      </c>
      <c r="AJ15" s="93">
        <v>2.77340395075866E-3</v>
      </c>
      <c r="AK15" s="93">
        <v>9.9914113942170049E-2</v>
      </c>
      <c r="AL15" s="93">
        <v>9.7695390781563127E-2</v>
      </c>
      <c r="AM15" s="93">
        <v>2.2187231606069281E-3</v>
      </c>
      <c r="AN15" s="93">
        <v>1.1039937016890924E-2</v>
      </c>
      <c r="AO15" s="93">
        <v>1.538791869453192E-3</v>
      </c>
      <c r="AP15" s="93">
        <v>0.78149155453764674</v>
      </c>
      <c r="AS15" s="27">
        <v>1.748</v>
      </c>
      <c r="AT15" s="27">
        <v>0</v>
      </c>
      <c r="AU15" s="27">
        <v>5.7389999999999999</v>
      </c>
      <c r="AV15" s="27">
        <v>4.3789999999999996</v>
      </c>
      <c r="AW15" s="27">
        <v>43.676000000000002</v>
      </c>
      <c r="AY15" s="26">
        <v>3.9418121958202115E-2</v>
      </c>
      <c r="AZ15" s="26">
        <v>1.0198969367306041E-3</v>
      </c>
      <c r="BA15" s="26">
        <v>0.10268751789292871</v>
      </c>
      <c r="BB15" s="26">
        <v>6.1354852562267394E-2</v>
      </c>
      <c r="BC15" s="26">
        <v>0.78149155453764674</v>
      </c>
    </row>
    <row r="16" spans="1:55" ht="14.5">
      <c r="A16" s="103">
        <v>2004</v>
      </c>
      <c r="B16" s="94">
        <v>56044</v>
      </c>
      <c r="C16" s="94">
        <v>9210</v>
      </c>
      <c r="D16" s="94">
        <v>565</v>
      </c>
      <c r="E16" s="94">
        <v>4028</v>
      </c>
      <c r="F16" s="94">
        <v>0</v>
      </c>
      <c r="G16" s="94">
        <v>1235</v>
      </c>
      <c r="H16" s="94">
        <v>1139</v>
      </c>
      <c r="I16" s="94">
        <v>44</v>
      </c>
      <c r="J16" s="94">
        <v>52</v>
      </c>
      <c r="K16" s="94">
        <v>1938</v>
      </c>
      <c r="L16" s="94">
        <v>261</v>
      </c>
      <c r="M16" s="94">
        <v>594</v>
      </c>
      <c r="N16" s="94">
        <v>4185</v>
      </c>
      <c r="O16" s="94">
        <v>124</v>
      </c>
      <c r="P16" s="94">
        <v>4061</v>
      </c>
      <c r="Q16" s="94">
        <v>3992</v>
      </c>
      <c r="R16" s="94">
        <v>69</v>
      </c>
      <c r="S16" s="94">
        <v>370</v>
      </c>
      <c r="T16" s="94">
        <v>62</v>
      </c>
      <c r="U16" s="94">
        <v>46834</v>
      </c>
      <c r="W16" s="93">
        <v>1</v>
      </c>
      <c r="X16" s="93">
        <v>0.16433516522732139</v>
      </c>
      <c r="Y16" s="93">
        <v>1.0081364642066947E-2</v>
      </c>
      <c r="Z16" s="93">
        <v>7.1872100492470198E-2</v>
      </c>
      <c r="AA16" s="93">
        <v>0</v>
      </c>
      <c r="AB16" s="93">
        <v>2.203625722646492E-2</v>
      </c>
      <c r="AC16" s="93">
        <v>2.0323317393476554E-2</v>
      </c>
      <c r="AD16" s="93">
        <v>7.8509742345300119E-4</v>
      </c>
      <c r="AE16" s="93">
        <v>9.2784240953536505E-4</v>
      </c>
      <c r="AF16" s="93">
        <v>3.4579972878452644E-2</v>
      </c>
      <c r="AG16" s="93">
        <v>4.6570551709371206E-3</v>
      </c>
      <c r="AH16" s="93">
        <v>1.0598815216615516E-2</v>
      </c>
      <c r="AI16" s="93">
        <v>7.4673470844336592E-2</v>
      </c>
      <c r="AJ16" s="93">
        <v>2.2125472842766396E-3</v>
      </c>
      <c r="AK16" s="93">
        <v>7.2460923560059953E-2</v>
      </c>
      <c r="AL16" s="93">
        <v>7.1229748055099559E-2</v>
      </c>
      <c r="AM16" s="93">
        <v>1.2311755049603883E-3</v>
      </c>
      <c r="AN16" s="93">
        <v>6.6019556063093288E-3</v>
      </c>
      <c r="AO16" s="93">
        <v>1.1062736421383198E-3</v>
      </c>
      <c r="AP16" s="93">
        <v>0.83566483477267861</v>
      </c>
      <c r="AS16" s="27">
        <v>1.2350000000000001</v>
      </c>
      <c r="AT16" s="27">
        <v>0</v>
      </c>
      <c r="AU16" s="27">
        <v>4.1849999999999996</v>
      </c>
      <c r="AV16" s="27">
        <v>3.5289999999999999</v>
      </c>
      <c r="AW16" s="27">
        <v>46.834000000000003</v>
      </c>
      <c r="AY16" s="26">
        <v>3.4579972878452644E-2</v>
      </c>
      <c r="AZ16" s="26">
        <v>9.2784240953536505E-4</v>
      </c>
      <c r="BA16" s="26">
        <v>7.4673470844336592E-2</v>
      </c>
      <c r="BB16" s="26">
        <v>5.2887017343515808E-2</v>
      </c>
      <c r="BC16" s="26">
        <v>0.83566483477267861</v>
      </c>
    </row>
    <row r="17" spans="1:55" ht="14.5">
      <c r="A17" s="103">
        <v>2005</v>
      </c>
      <c r="B17" s="94">
        <v>57636</v>
      </c>
      <c r="C17" s="94">
        <v>10010</v>
      </c>
      <c r="D17" s="94">
        <v>1217</v>
      </c>
      <c r="E17" s="94">
        <v>4128</v>
      </c>
      <c r="F17" s="94">
        <v>0</v>
      </c>
      <c r="G17" s="94">
        <v>1265</v>
      </c>
      <c r="H17" s="94">
        <v>1175</v>
      </c>
      <c r="I17" s="94">
        <v>46</v>
      </c>
      <c r="J17" s="94">
        <v>44</v>
      </c>
      <c r="K17" s="94">
        <v>1919</v>
      </c>
      <c r="L17" s="94">
        <v>244</v>
      </c>
      <c r="M17" s="94">
        <v>700</v>
      </c>
      <c r="N17" s="94">
        <v>4040</v>
      </c>
      <c r="O17" s="94">
        <v>125</v>
      </c>
      <c r="P17" s="94">
        <v>3915</v>
      </c>
      <c r="Q17" s="94">
        <v>3844</v>
      </c>
      <c r="R17" s="94">
        <v>71</v>
      </c>
      <c r="S17" s="94">
        <v>568</v>
      </c>
      <c r="T17" s="94">
        <v>57</v>
      </c>
      <c r="U17" s="94">
        <v>47626</v>
      </c>
      <c r="W17" s="93">
        <v>1</v>
      </c>
      <c r="X17" s="93">
        <v>0.17367617461308904</v>
      </c>
      <c r="Y17" s="93">
        <v>2.1115275175237699E-2</v>
      </c>
      <c r="Z17" s="93">
        <v>7.1621902977305849E-2</v>
      </c>
      <c r="AA17" s="93">
        <v>0</v>
      </c>
      <c r="AB17" s="93">
        <v>2.194808800055521E-2</v>
      </c>
      <c r="AC17" s="93">
        <v>2.0386563953084878E-2</v>
      </c>
      <c r="AD17" s="93">
        <v>7.9811229092928036E-4</v>
      </c>
      <c r="AE17" s="93">
        <v>7.634117565410507E-4</v>
      </c>
      <c r="AF17" s="93">
        <v>3.3295162745506278E-2</v>
      </c>
      <c r="AG17" s="93">
        <v>4.2334651953640084E-3</v>
      </c>
      <c r="AH17" s="93">
        <v>1.2145187035880353E-2</v>
      </c>
      <c r="AI17" s="93">
        <v>7.0095079464223747E-2</v>
      </c>
      <c r="AJ17" s="93">
        <v>2.1687833992643487E-3</v>
      </c>
      <c r="AK17" s="93">
        <v>6.7926296064959396E-2</v>
      </c>
      <c r="AL17" s="93">
        <v>6.669442709417725E-2</v>
      </c>
      <c r="AM17" s="93">
        <v>1.2318689707821501E-3</v>
      </c>
      <c r="AN17" s="93">
        <v>9.8549517662572007E-3</v>
      </c>
      <c r="AO17" s="93">
        <v>9.8896523006454301E-4</v>
      </c>
      <c r="AP17" s="93">
        <v>0.82632382538691096</v>
      </c>
      <c r="AS17" s="27">
        <v>1.2649999999999999</v>
      </c>
      <c r="AT17" s="27">
        <v>0</v>
      </c>
      <c r="AU17" s="27">
        <v>4.04</v>
      </c>
      <c r="AV17" s="27">
        <v>4.4610000000000003</v>
      </c>
      <c r="AW17" s="27">
        <v>47.625999999999998</v>
      </c>
      <c r="AY17" s="26">
        <v>3.3295162745506278E-2</v>
      </c>
      <c r="AZ17" s="26">
        <v>7.634117565410507E-4</v>
      </c>
      <c r="BA17" s="26">
        <v>7.0095079464223747E-2</v>
      </c>
      <c r="BB17" s="26">
        <v>5.6284266777708369E-2</v>
      </c>
      <c r="BC17" s="26">
        <v>0.82632382538691096</v>
      </c>
    </row>
    <row r="18" spans="1:55" ht="14.5">
      <c r="A18" s="103">
        <v>2006</v>
      </c>
      <c r="B18" s="94">
        <v>52650</v>
      </c>
      <c r="C18" s="94">
        <v>8375</v>
      </c>
      <c r="D18" s="94">
        <v>800</v>
      </c>
      <c r="E18" s="94">
        <v>3853</v>
      </c>
      <c r="F18" s="94">
        <v>311</v>
      </c>
      <c r="G18" s="94">
        <v>1126</v>
      </c>
      <c r="H18" s="94">
        <v>1049</v>
      </c>
      <c r="I18" s="94">
        <v>52</v>
      </c>
      <c r="J18" s="94">
        <v>25</v>
      </c>
      <c r="K18" s="94">
        <v>1786</v>
      </c>
      <c r="L18" s="94">
        <v>115</v>
      </c>
      <c r="M18" s="94">
        <v>515</v>
      </c>
      <c r="N18" s="94">
        <v>3142</v>
      </c>
      <c r="O18" s="94">
        <v>69</v>
      </c>
      <c r="P18" s="94">
        <v>3073</v>
      </c>
      <c r="Q18" s="94">
        <v>2996</v>
      </c>
      <c r="R18" s="94">
        <v>77</v>
      </c>
      <c r="S18" s="94">
        <v>535</v>
      </c>
      <c r="T18" s="94">
        <v>45</v>
      </c>
      <c r="U18" s="94">
        <v>44275</v>
      </c>
      <c r="W18" s="93">
        <v>1</v>
      </c>
      <c r="X18" s="93">
        <v>0.15906932573599239</v>
      </c>
      <c r="Y18" s="93">
        <v>1.5194681861348529E-2</v>
      </c>
      <c r="Z18" s="93">
        <v>7.3181386514719851E-2</v>
      </c>
      <c r="AA18" s="93">
        <v>5.9069325735992403E-3</v>
      </c>
      <c r="AB18" s="93">
        <v>2.1386514719848052E-2</v>
      </c>
      <c r="AC18" s="93">
        <v>1.9924026590693256E-2</v>
      </c>
      <c r="AD18" s="93">
        <v>9.8765432098765434E-4</v>
      </c>
      <c r="AE18" s="93">
        <v>4.7483380816714152E-4</v>
      </c>
      <c r="AF18" s="93">
        <v>3.3922127255460587E-2</v>
      </c>
      <c r="AG18" s="93">
        <v>2.1842355175688507E-3</v>
      </c>
      <c r="AH18" s="93">
        <v>9.7815764482431147E-3</v>
      </c>
      <c r="AI18" s="93">
        <v>5.9677113010446342E-2</v>
      </c>
      <c r="AJ18" s="93">
        <v>1.3105413105413105E-3</v>
      </c>
      <c r="AK18" s="93">
        <v>5.8366571699905036E-2</v>
      </c>
      <c r="AL18" s="93">
        <v>5.690408357075024E-2</v>
      </c>
      <c r="AM18" s="93">
        <v>1.4624881291547959E-3</v>
      </c>
      <c r="AN18" s="93">
        <v>1.0161443494776828E-2</v>
      </c>
      <c r="AO18" s="93">
        <v>8.547008547008547E-4</v>
      </c>
      <c r="AP18" s="93">
        <v>0.84093067426400758</v>
      </c>
      <c r="AS18" s="27">
        <v>1.1259999999999999</v>
      </c>
      <c r="AT18" s="27">
        <v>0.311</v>
      </c>
      <c r="AU18" s="27">
        <v>3.1419999999999999</v>
      </c>
      <c r="AV18" s="27">
        <v>3.681</v>
      </c>
      <c r="AW18" s="27">
        <v>44.274999999999999</v>
      </c>
      <c r="AY18" s="26">
        <v>3.3922127255460587E-2</v>
      </c>
      <c r="AZ18" s="26">
        <v>4.7483380816714152E-4</v>
      </c>
      <c r="BA18" s="26">
        <v>5.9677113010446342E-2</v>
      </c>
      <c r="BB18" s="26">
        <v>5.4719848053181384E-2</v>
      </c>
      <c r="BC18" s="26">
        <v>0.84093067426400758</v>
      </c>
    </row>
    <row r="19" spans="1:55" ht="14.5">
      <c r="A19" s="103">
        <v>2007</v>
      </c>
      <c r="B19" s="94">
        <v>49336</v>
      </c>
      <c r="C19" s="94">
        <v>7490</v>
      </c>
      <c r="D19" s="94">
        <v>251</v>
      </c>
      <c r="E19" s="94">
        <v>3631</v>
      </c>
      <c r="F19" s="94">
        <v>420</v>
      </c>
      <c r="G19" s="94">
        <v>1058</v>
      </c>
      <c r="H19" s="94">
        <v>1018</v>
      </c>
      <c r="I19" s="94">
        <v>35</v>
      </c>
      <c r="J19" s="94">
        <v>5</v>
      </c>
      <c r="K19" s="94">
        <v>1426</v>
      </c>
      <c r="L19" s="94">
        <v>112</v>
      </c>
      <c r="M19" s="94">
        <v>615</v>
      </c>
      <c r="N19" s="94">
        <v>3397</v>
      </c>
      <c r="O19" s="94">
        <v>50</v>
      </c>
      <c r="P19" s="94">
        <v>3347</v>
      </c>
      <c r="Q19" s="94">
        <v>3305</v>
      </c>
      <c r="R19" s="94">
        <v>42</v>
      </c>
      <c r="S19" s="94">
        <v>206</v>
      </c>
      <c r="T19" s="94">
        <v>5</v>
      </c>
      <c r="U19" s="94">
        <v>41846</v>
      </c>
      <c r="W19" s="93">
        <v>1</v>
      </c>
      <c r="X19" s="93">
        <v>0.15181611804767309</v>
      </c>
      <c r="Y19" s="93">
        <v>5.0875628344413818E-3</v>
      </c>
      <c r="Z19" s="93">
        <v>7.3597373114966752E-2</v>
      </c>
      <c r="AA19" s="93">
        <v>8.5130533484676502E-3</v>
      </c>
      <c r="AB19" s="93">
        <v>2.1444786768282795E-2</v>
      </c>
      <c r="AC19" s="93">
        <v>2.0634019782714449E-2</v>
      </c>
      <c r="AD19" s="93">
        <v>7.0942111237230418E-4</v>
      </c>
      <c r="AE19" s="93">
        <v>1.0134587319604345E-4</v>
      </c>
      <c r="AF19" s="93">
        <v>2.8903843035511596E-2</v>
      </c>
      <c r="AG19" s="93">
        <v>2.2701475595913734E-3</v>
      </c>
      <c r="AH19" s="93">
        <v>1.2465542403113344E-2</v>
      </c>
      <c r="AI19" s="93">
        <v>6.8854386249391927E-2</v>
      </c>
      <c r="AJ19" s="93">
        <v>1.0134587319604346E-3</v>
      </c>
      <c r="AK19" s="93">
        <v>6.7840927517431496E-2</v>
      </c>
      <c r="AL19" s="93">
        <v>6.6989622182584724E-2</v>
      </c>
      <c r="AM19" s="93">
        <v>8.5130533484676502E-4</v>
      </c>
      <c r="AN19" s="93">
        <v>4.1754499756769901E-3</v>
      </c>
      <c r="AO19" s="93">
        <v>1.0134587319604345E-4</v>
      </c>
      <c r="AP19" s="93">
        <v>0.84818388195232686</v>
      </c>
      <c r="AS19" s="27">
        <v>1.0580000000000001</v>
      </c>
      <c r="AT19" s="27">
        <v>0.42</v>
      </c>
      <c r="AU19" s="27">
        <v>3.3969999999999998</v>
      </c>
      <c r="AV19" s="27">
        <v>2.5030000000000001</v>
      </c>
      <c r="AW19" s="27">
        <v>41.845999999999997</v>
      </c>
      <c r="AY19" s="26">
        <v>2.8903843035511596E-2</v>
      </c>
      <c r="AZ19" s="26">
        <v>1.0134587319604345E-4</v>
      </c>
      <c r="BA19" s="26">
        <v>6.8854386249391927E-2</v>
      </c>
      <c r="BB19" s="26">
        <v>4.5646181287497971E-2</v>
      </c>
      <c r="BC19" s="26">
        <v>0.84818388195232686</v>
      </c>
    </row>
    <row r="20" spans="1:55" ht="14.5">
      <c r="A20" s="103">
        <v>2008</v>
      </c>
      <c r="B20" s="94">
        <v>49040</v>
      </c>
      <c r="C20" s="94">
        <v>7609</v>
      </c>
      <c r="D20" s="94">
        <v>341</v>
      </c>
      <c r="E20" s="94">
        <v>3764</v>
      </c>
      <c r="F20" s="94">
        <v>405</v>
      </c>
      <c r="G20" s="94">
        <v>900</v>
      </c>
      <c r="H20" s="94">
        <v>824</v>
      </c>
      <c r="I20" s="94">
        <v>72</v>
      </c>
      <c r="J20" s="94">
        <v>4</v>
      </c>
      <c r="K20" s="94">
        <v>1727</v>
      </c>
      <c r="L20" s="94">
        <v>94</v>
      </c>
      <c r="M20" s="94">
        <v>638</v>
      </c>
      <c r="N20" s="94">
        <v>3245</v>
      </c>
      <c r="O20" s="94">
        <v>35</v>
      </c>
      <c r="P20" s="94">
        <v>3210</v>
      </c>
      <c r="Q20" s="94">
        <v>3030</v>
      </c>
      <c r="R20" s="94">
        <v>180</v>
      </c>
      <c r="S20" s="94">
        <v>236</v>
      </c>
      <c r="T20" s="94">
        <v>23</v>
      </c>
      <c r="U20" s="94">
        <v>41431</v>
      </c>
      <c r="W20" s="93">
        <v>1</v>
      </c>
      <c r="X20" s="93">
        <v>0.15515905383360523</v>
      </c>
      <c r="Y20" s="93">
        <v>6.9535073409461665E-3</v>
      </c>
      <c r="Z20" s="93">
        <v>7.6753670473083194E-2</v>
      </c>
      <c r="AA20" s="93">
        <v>8.2585644371941276E-3</v>
      </c>
      <c r="AB20" s="93">
        <v>1.8352365415986949E-2</v>
      </c>
      <c r="AC20" s="93">
        <v>1.6802610114192495E-2</v>
      </c>
      <c r="AD20" s="93">
        <v>1.468189233278956E-3</v>
      </c>
      <c r="AE20" s="93">
        <v>8.1566068515497554E-5</v>
      </c>
      <c r="AF20" s="93">
        <v>3.5216150081566068E-2</v>
      </c>
      <c r="AG20" s="93">
        <v>1.9168026101141925E-3</v>
      </c>
      <c r="AH20" s="93">
        <v>1.3009787928221861E-2</v>
      </c>
      <c r="AI20" s="93">
        <v>6.6170473083197387E-2</v>
      </c>
      <c r="AJ20" s="93">
        <v>7.1370309951060364E-4</v>
      </c>
      <c r="AK20" s="93">
        <v>6.5456769983686783E-2</v>
      </c>
      <c r="AL20" s="93">
        <v>6.1786296900489396E-2</v>
      </c>
      <c r="AM20" s="93">
        <v>3.67047308319739E-3</v>
      </c>
      <c r="AN20" s="93">
        <v>4.8123980424143557E-3</v>
      </c>
      <c r="AO20" s="93">
        <v>4.6900489396411093E-4</v>
      </c>
      <c r="AP20" s="93">
        <v>0.84484094616639482</v>
      </c>
      <c r="AS20" s="27">
        <v>0.9</v>
      </c>
      <c r="AT20" s="27">
        <v>0.40500000000000003</v>
      </c>
      <c r="AU20" s="27">
        <v>3.2450000000000001</v>
      </c>
      <c r="AV20" s="27">
        <v>2.9649999999999999</v>
      </c>
      <c r="AW20" s="27">
        <v>41.430999999999997</v>
      </c>
      <c r="AY20" s="26">
        <v>3.5216150081566068E-2</v>
      </c>
      <c r="AZ20" s="26">
        <v>8.1566068515497554E-5</v>
      </c>
      <c r="BA20" s="26">
        <v>6.6170473083197387E-2</v>
      </c>
      <c r="BB20" s="26">
        <v>5.3507340946166403E-2</v>
      </c>
      <c r="BC20" s="26">
        <v>0.84484094616639482</v>
      </c>
    </row>
    <row r="21" spans="1:55" ht="14.5">
      <c r="A21" s="103">
        <v>2009</v>
      </c>
      <c r="B21" s="94">
        <v>54971</v>
      </c>
      <c r="C21" s="94">
        <v>6670</v>
      </c>
      <c r="D21" s="94">
        <v>293</v>
      </c>
      <c r="E21" s="94">
        <v>3370</v>
      </c>
      <c r="F21" s="94">
        <v>420</v>
      </c>
      <c r="G21" s="94">
        <v>918</v>
      </c>
      <c r="H21" s="94">
        <v>830</v>
      </c>
      <c r="I21" s="94">
        <v>83</v>
      </c>
      <c r="J21" s="94">
        <v>5</v>
      </c>
      <c r="K21" s="94">
        <v>1512</v>
      </c>
      <c r="L21" s="94">
        <v>87</v>
      </c>
      <c r="M21" s="94">
        <v>433</v>
      </c>
      <c r="N21" s="94">
        <v>2661</v>
      </c>
      <c r="O21" s="94">
        <v>28</v>
      </c>
      <c r="P21" s="94">
        <v>2633</v>
      </c>
      <c r="Q21" s="94">
        <v>2541</v>
      </c>
      <c r="R21" s="94">
        <v>92</v>
      </c>
      <c r="S21" s="94">
        <v>56</v>
      </c>
      <c r="T21" s="94">
        <v>290</v>
      </c>
      <c r="U21" s="94">
        <v>48301</v>
      </c>
      <c r="W21" s="93">
        <v>1</v>
      </c>
      <c r="X21" s="93">
        <v>0.12133670480798966</v>
      </c>
      <c r="Y21" s="93">
        <v>5.3300831347437736E-3</v>
      </c>
      <c r="Z21" s="93">
        <v>6.1305051754561496E-2</v>
      </c>
      <c r="AA21" s="93">
        <v>7.6403922067999489E-3</v>
      </c>
      <c r="AB21" s="93">
        <v>1.6699714394862744E-2</v>
      </c>
      <c r="AC21" s="93">
        <v>1.5098870313437995E-2</v>
      </c>
      <c r="AD21" s="93">
        <v>1.5098870313437994E-3</v>
      </c>
      <c r="AE21" s="93">
        <v>9.0957050080951772E-5</v>
      </c>
      <c r="AF21" s="93">
        <v>2.7505411944479818E-2</v>
      </c>
      <c r="AG21" s="93">
        <v>1.5826526714085608E-3</v>
      </c>
      <c r="AH21" s="93">
        <v>7.8768805370104233E-3</v>
      </c>
      <c r="AI21" s="93">
        <v>4.8407342053082537E-2</v>
      </c>
      <c r="AJ21" s="93">
        <v>5.0935948045332993E-4</v>
      </c>
      <c r="AK21" s="93">
        <v>4.7897982572629207E-2</v>
      </c>
      <c r="AL21" s="93">
        <v>4.6224372851139693E-2</v>
      </c>
      <c r="AM21" s="93">
        <v>1.6736097214895126E-3</v>
      </c>
      <c r="AN21" s="93">
        <v>1.0187189609066599E-3</v>
      </c>
      <c r="AO21" s="93">
        <v>5.2755089046952032E-3</v>
      </c>
      <c r="AP21" s="93">
        <v>0.87866329519201036</v>
      </c>
      <c r="AS21" s="27">
        <v>0.91800000000000004</v>
      </c>
      <c r="AT21" s="27">
        <v>0.42</v>
      </c>
      <c r="AU21" s="27">
        <v>2.661</v>
      </c>
      <c r="AV21" s="27">
        <v>2.5840000000000001</v>
      </c>
      <c r="AW21" s="27">
        <v>48.301000000000002</v>
      </c>
      <c r="AY21" s="26">
        <v>2.7505411944479818E-2</v>
      </c>
      <c r="AZ21" s="26">
        <v>9.0957050080951772E-5</v>
      </c>
      <c r="BA21" s="26">
        <v>4.8407342053082537E-2</v>
      </c>
      <c r="BB21" s="26">
        <v>4.1676520347092107E-2</v>
      </c>
      <c r="BC21" s="26">
        <v>0.87866329519201036</v>
      </c>
    </row>
    <row r="22" spans="1:55" ht="14.5">
      <c r="A22" s="103">
        <v>2010</v>
      </c>
      <c r="B22" s="94">
        <v>67654</v>
      </c>
      <c r="C22" s="94">
        <v>7060</v>
      </c>
      <c r="D22" s="94">
        <v>436</v>
      </c>
      <c r="E22" s="94">
        <v>3893</v>
      </c>
      <c r="F22" s="94">
        <v>242</v>
      </c>
      <c r="G22" s="94">
        <v>2330</v>
      </c>
      <c r="H22" s="94">
        <v>2227</v>
      </c>
      <c r="I22" s="94">
        <v>103</v>
      </c>
      <c r="J22" s="94">
        <v>0</v>
      </c>
      <c r="K22" s="94">
        <v>980</v>
      </c>
      <c r="L22" s="94">
        <v>76</v>
      </c>
      <c r="M22" s="94">
        <v>265</v>
      </c>
      <c r="N22" s="94">
        <v>2410</v>
      </c>
      <c r="O22" s="94">
        <v>26</v>
      </c>
      <c r="P22" s="94">
        <v>2384</v>
      </c>
      <c r="Q22" s="94">
        <v>2367</v>
      </c>
      <c r="R22" s="94">
        <v>17</v>
      </c>
      <c r="S22" s="94">
        <v>19</v>
      </c>
      <c r="T22" s="94">
        <v>302</v>
      </c>
      <c r="U22" s="94">
        <v>60594</v>
      </c>
      <c r="W22" s="93">
        <v>1</v>
      </c>
      <c r="X22" s="93">
        <v>0.10435450971117746</v>
      </c>
      <c r="Y22" s="93">
        <v>6.4445561238064266E-3</v>
      </c>
      <c r="Z22" s="93">
        <v>5.7542791261418397E-2</v>
      </c>
      <c r="AA22" s="93">
        <v>3.5770242705531084E-3</v>
      </c>
      <c r="AB22" s="93">
        <v>3.4439944423093977E-2</v>
      </c>
      <c r="AC22" s="93">
        <v>3.2917491944304843E-2</v>
      </c>
      <c r="AD22" s="93">
        <v>1.522452478789133E-3</v>
      </c>
      <c r="AE22" s="93">
        <v>0</v>
      </c>
      <c r="AF22" s="93">
        <v>1.4485470186537381E-2</v>
      </c>
      <c r="AG22" s="93">
        <v>1.123362994058001E-3</v>
      </c>
      <c r="AH22" s="93">
        <v>3.9169893871759242E-3</v>
      </c>
      <c r="AI22" s="93">
        <v>3.5622431785260297E-2</v>
      </c>
      <c r="AJ22" s="93">
        <v>3.8430839270405296E-4</v>
      </c>
      <c r="AK22" s="93">
        <v>3.5238123392556241E-2</v>
      </c>
      <c r="AL22" s="93">
        <v>3.49868448280959E-2</v>
      </c>
      <c r="AM22" s="93">
        <v>2.5127856446034231E-4</v>
      </c>
      <c r="AN22" s="93">
        <v>2.8084074851450025E-4</v>
      </c>
      <c r="AO22" s="93">
        <v>4.4638897921778463E-3</v>
      </c>
      <c r="AP22" s="93">
        <v>0.89564549028882257</v>
      </c>
      <c r="AS22" s="27">
        <v>2.33</v>
      </c>
      <c r="AT22" s="27">
        <v>0.24199999999999999</v>
      </c>
      <c r="AU22" s="27">
        <v>2.41</v>
      </c>
      <c r="AV22" s="27">
        <v>2.0019999999999998</v>
      </c>
      <c r="AW22" s="27">
        <v>60.594000000000001</v>
      </c>
      <c r="AY22" s="26">
        <v>1.4485470186537381E-2</v>
      </c>
      <c r="AZ22" s="26">
        <v>0</v>
      </c>
      <c r="BA22" s="26">
        <v>3.5622431785260297E-2</v>
      </c>
      <c r="BB22" s="26">
        <v>2.3147190114405653E-2</v>
      </c>
      <c r="BC22" s="26">
        <v>0.89564549028882257</v>
      </c>
    </row>
    <row r="23" spans="1:55" ht="14.5">
      <c r="A23" s="103">
        <v>2011</v>
      </c>
      <c r="B23" s="94">
        <v>78896</v>
      </c>
      <c r="C23" s="94">
        <v>8890</v>
      </c>
      <c r="D23" s="94">
        <v>353</v>
      </c>
      <c r="E23" s="94">
        <v>4397</v>
      </c>
      <c r="F23" s="94">
        <v>239</v>
      </c>
      <c r="G23" s="94">
        <v>3099</v>
      </c>
      <c r="H23" s="94">
        <v>3022</v>
      </c>
      <c r="I23" s="94">
        <v>32</v>
      </c>
      <c r="J23" s="94">
        <v>45</v>
      </c>
      <c r="K23" s="94">
        <v>666</v>
      </c>
      <c r="L23" s="94">
        <v>87</v>
      </c>
      <c r="M23" s="94">
        <v>306</v>
      </c>
      <c r="N23" s="94">
        <v>3827</v>
      </c>
      <c r="O23" s="94">
        <v>38</v>
      </c>
      <c r="P23" s="94">
        <v>3789</v>
      </c>
      <c r="Q23" s="94">
        <v>3737</v>
      </c>
      <c r="R23" s="94">
        <v>52</v>
      </c>
      <c r="S23" s="94">
        <v>19</v>
      </c>
      <c r="T23" s="94">
        <v>294</v>
      </c>
      <c r="U23" s="94">
        <v>70006</v>
      </c>
      <c r="W23" s="93">
        <v>1</v>
      </c>
      <c r="X23" s="93">
        <v>0.11267998377611033</v>
      </c>
      <c r="Y23" s="93">
        <v>4.4742445751368891E-3</v>
      </c>
      <c r="Z23" s="93">
        <v>5.5731596025147032E-2</v>
      </c>
      <c r="AA23" s="93">
        <v>3.029304400730075E-3</v>
      </c>
      <c r="AB23" s="93">
        <v>3.9279557899006286E-2</v>
      </c>
      <c r="AC23" s="93">
        <v>3.8303589535591161E-2</v>
      </c>
      <c r="AD23" s="93">
        <v>4.0559724193875484E-4</v>
      </c>
      <c r="AE23" s="93">
        <v>5.7037112147637395E-4</v>
      </c>
      <c r="AF23" s="93">
        <v>8.4414925978503353E-3</v>
      </c>
      <c r="AG23" s="93">
        <v>1.1027175015209897E-3</v>
      </c>
      <c r="AH23" s="93">
        <v>3.8785236260393428E-3</v>
      </c>
      <c r="AI23" s="93">
        <v>4.8506895153112961E-2</v>
      </c>
      <c r="AJ23" s="93">
        <v>4.8164672480227133E-4</v>
      </c>
      <c r="AK23" s="93">
        <v>4.8025248428310685E-2</v>
      </c>
      <c r="AL23" s="93">
        <v>4.7366152910160213E-2</v>
      </c>
      <c r="AM23" s="93">
        <v>6.5909551815047658E-4</v>
      </c>
      <c r="AN23" s="93">
        <v>2.4082336240113567E-4</v>
      </c>
      <c r="AO23" s="93">
        <v>3.7264246603123099E-3</v>
      </c>
      <c r="AP23" s="93">
        <v>0.88732001622388967</v>
      </c>
      <c r="AS23" s="27">
        <v>3.0990000000000002</v>
      </c>
      <c r="AT23" s="27">
        <v>0.23899999999999999</v>
      </c>
      <c r="AU23" s="27">
        <v>3.827</v>
      </c>
      <c r="AV23" s="27">
        <v>1.6379999999999999</v>
      </c>
      <c r="AW23" s="27">
        <v>70.006</v>
      </c>
      <c r="AY23" s="26">
        <v>8.4414925978503353E-3</v>
      </c>
      <c r="AZ23" s="26">
        <v>5.7037112147637395E-4</v>
      </c>
      <c r="BA23" s="26">
        <v>4.8506895153112961E-2</v>
      </c>
      <c r="BB23" s="26">
        <v>1.6287264246603123E-2</v>
      </c>
      <c r="BC23" s="26">
        <v>0.88732001622388967</v>
      </c>
    </row>
    <row r="24" spans="1:55" ht="14.5">
      <c r="A24" s="103">
        <v>2012</v>
      </c>
      <c r="B24" s="94">
        <v>89479</v>
      </c>
      <c r="C24" s="94">
        <v>8232</v>
      </c>
      <c r="D24" s="94">
        <v>390</v>
      </c>
      <c r="E24" s="94">
        <v>4455</v>
      </c>
      <c r="F24" s="94">
        <v>112</v>
      </c>
      <c r="G24" s="94">
        <v>2579</v>
      </c>
      <c r="H24" s="94">
        <v>2428</v>
      </c>
      <c r="I24" s="94">
        <v>8</v>
      </c>
      <c r="J24" s="94">
        <v>143</v>
      </c>
      <c r="K24" s="94">
        <v>1264</v>
      </c>
      <c r="L24" s="94">
        <v>109</v>
      </c>
      <c r="M24" s="94">
        <v>391</v>
      </c>
      <c r="N24" s="94">
        <v>3159</v>
      </c>
      <c r="O24" s="94">
        <v>35</v>
      </c>
      <c r="P24" s="94">
        <v>3124</v>
      </c>
      <c r="Q24" s="94">
        <v>3040</v>
      </c>
      <c r="R24" s="94">
        <v>84</v>
      </c>
      <c r="S24" s="94">
        <v>68</v>
      </c>
      <c r="T24" s="94">
        <v>160</v>
      </c>
      <c r="U24" s="94">
        <v>81247</v>
      </c>
      <c r="W24" s="93">
        <v>1</v>
      </c>
      <c r="X24" s="93">
        <v>9.1999240045150255E-2</v>
      </c>
      <c r="Y24" s="93">
        <v>4.3585645793985184E-3</v>
      </c>
      <c r="Z24" s="93">
        <v>4.9788218464667688E-2</v>
      </c>
      <c r="AA24" s="93">
        <v>1.2516903407503437E-3</v>
      </c>
      <c r="AB24" s="93">
        <v>2.8822405257099431E-2</v>
      </c>
      <c r="AC24" s="93">
        <v>2.7134858458409235E-2</v>
      </c>
      <c r="AD24" s="93">
        <v>8.9406452910738838E-5</v>
      </c>
      <c r="AE24" s="93">
        <v>1.5981403457794566E-3</v>
      </c>
      <c r="AF24" s="93">
        <v>1.4126219559896736E-2</v>
      </c>
      <c r="AG24" s="93">
        <v>1.2181629209088165E-3</v>
      </c>
      <c r="AH24" s="93">
        <v>4.3697403860123605E-3</v>
      </c>
      <c r="AI24" s="93">
        <v>3.5304373093127998E-2</v>
      </c>
      <c r="AJ24" s="93">
        <v>3.9115323148448239E-4</v>
      </c>
      <c r="AK24" s="93">
        <v>3.4913219861643516E-2</v>
      </c>
      <c r="AL24" s="93">
        <v>3.3974452106080757E-2</v>
      </c>
      <c r="AM24" s="93">
        <v>9.3876775556275772E-4</v>
      </c>
      <c r="AN24" s="93">
        <v>7.5995484974128013E-4</v>
      </c>
      <c r="AO24" s="93">
        <v>1.7881290582147766E-3</v>
      </c>
      <c r="AP24" s="93">
        <v>0.90800075995484975</v>
      </c>
      <c r="AS24" s="27">
        <v>2.5790000000000002</v>
      </c>
      <c r="AT24" s="27">
        <v>0.112</v>
      </c>
      <c r="AU24" s="27">
        <v>3.1589999999999998</v>
      </c>
      <c r="AV24" s="27">
        <v>2.2730000000000001</v>
      </c>
      <c r="AW24" s="27">
        <v>81.247</v>
      </c>
      <c r="AY24" s="26">
        <v>1.4126219559896736E-2</v>
      </c>
      <c r="AZ24" s="26">
        <v>1.5981403457794566E-3</v>
      </c>
      <c r="BA24" s="26">
        <v>3.5304373093127998E-2</v>
      </c>
      <c r="BB24" s="26">
        <v>2.1044043853865154E-2</v>
      </c>
      <c r="BC24" s="26">
        <v>0.90800075995484975</v>
      </c>
    </row>
    <row r="25" spans="1:55" ht="14.5">
      <c r="A25" s="103">
        <v>2013</v>
      </c>
      <c r="B25" s="94">
        <v>92081</v>
      </c>
      <c r="C25" s="94">
        <v>8680</v>
      </c>
      <c r="D25" s="94">
        <v>345</v>
      </c>
      <c r="E25" s="94">
        <v>4946</v>
      </c>
      <c r="F25" s="94">
        <v>142</v>
      </c>
      <c r="G25" s="94">
        <v>3275</v>
      </c>
      <c r="H25" s="94">
        <v>3099</v>
      </c>
      <c r="I25" s="94">
        <v>2</v>
      </c>
      <c r="J25" s="94">
        <v>174</v>
      </c>
      <c r="K25" s="94">
        <v>948</v>
      </c>
      <c r="L25" s="94">
        <v>145</v>
      </c>
      <c r="M25" s="94">
        <v>436</v>
      </c>
      <c r="N25" s="94">
        <v>3246</v>
      </c>
      <c r="O25" s="94">
        <v>32</v>
      </c>
      <c r="P25" s="94">
        <v>3214</v>
      </c>
      <c r="Q25" s="94">
        <v>3152</v>
      </c>
      <c r="R25" s="94">
        <v>62</v>
      </c>
      <c r="S25" s="94">
        <v>35</v>
      </c>
      <c r="T25" s="94">
        <v>108</v>
      </c>
      <c r="U25" s="94">
        <v>83401</v>
      </c>
      <c r="W25" s="93">
        <v>1</v>
      </c>
      <c r="X25" s="93">
        <v>9.4264832050042893E-2</v>
      </c>
      <c r="Y25" s="93">
        <v>3.7467012738784332E-3</v>
      </c>
      <c r="Z25" s="93">
        <v>5.3713578262616607E-2</v>
      </c>
      <c r="AA25" s="93">
        <v>1.5421205243209783E-3</v>
      </c>
      <c r="AB25" s="93">
        <v>3.5566512092614112E-2</v>
      </c>
      <c r="AC25" s="93">
        <v>3.3655151442751489E-2</v>
      </c>
      <c r="AD25" s="93">
        <v>2.1720007384802512E-5</v>
      </c>
      <c r="AE25" s="93">
        <v>1.8896406424778185E-3</v>
      </c>
      <c r="AF25" s="93">
        <v>1.029528350039639E-2</v>
      </c>
      <c r="AG25" s="93">
        <v>1.574700535398182E-3</v>
      </c>
      <c r="AH25" s="93">
        <v>4.7349616098869476E-3</v>
      </c>
      <c r="AI25" s="93">
        <v>3.5251571985534476E-2</v>
      </c>
      <c r="AJ25" s="93">
        <v>3.4752011815684019E-4</v>
      </c>
      <c r="AK25" s="93">
        <v>3.4904051867377633E-2</v>
      </c>
      <c r="AL25" s="93">
        <v>3.4230731638448759E-2</v>
      </c>
      <c r="AM25" s="93">
        <v>6.7332022892887785E-4</v>
      </c>
      <c r="AN25" s="93">
        <v>3.8010012923404395E-4</v>
      </c>
      <c r="AO25" s="93">
        <v>1.1728803987793356E-3</v>
      </c>
      <c r="AP25" s="93">
        <v>0.90573516794995712</v>
      </c>
      <c r="AS25" s="27">
        <v>3.2749999999999999</v>
      </c>
      <c r="AT25" s="27">
        <v>0.14199999999999999</v>
      </c>
      <c r="AU25" s="27">
        <v>3.246</v>
      </c>
      <c r="AV25" s="27">
        <v>1.8720000000000001</v>
      </c>
      <c r="AW25" s="27">
        <v>83.400999999999996</v>
      </c>
      <c r="AY25" s="26">
        <v>1.029528350039639E-2</v>
      </c>
      <c r="AZ25" s="26">
        <v>1.8896406424778185E-3</v>
      </c>
      <c r="BA25" s="26">
        <v>3.5251571985534476E-2</v>
      </c>
      <c r="BB25" s="26">
        <v>1.6583225638296718E-2</v>
      </c>
      <c r="BC25" s="26">
        <v>0.90573516794995712</v>
      </c>
    </row>
    <row r="26" spans="1:55" ht="14.5">
      <c r="A26" s="103">
        <v>2014</v>
      </c>
      <c r="B26" s="94">
        <v>104304</v>
      </c>
      <c r="C26" s="94">
        <v>8514</v>
      </c>
      <c r="D26" s="94">
        <v>421</v>
      </c>
      <c r="E26" s="94">
        <v>5253</v>
      </c>
      <c r="F26" s="94">
        <v>394</v>
      </c>
      <c r="G26" s="94">
        <v>3077</v>
      </c>
      <c r="H26" s="94">
        <v>2869</v>
      </c>
      <c r="I26" s="94">
        <v>0</v>
      </c>
      <c r="J26" s="94">
        <v>208</v>
      </c>
      <c r="K26" s="94">
        <v>1370</v>
      </c>
      <c r="L26" s="94">
        <v>203</v>
      </c>
      <c r="M26" s="94">
        <v>209</v>
      </c>
      <c r="N26" s="94">
        <v>2775</v>
      </c>
      <c r="O26" s="94">
        <v>19</v>
      </c>
      <c r="P26" s="94">
        <v>2756</v>
      </c>
      <c r="Q26" s="94">
        <v>2663</v>
      </c>
      <c r="R26" s="94">
        <v>93</v>
      </c>
      <c r="S26" s="94">
        <v>30</v>
      </c>
      <c r="T26" s="94">
        <v>35</v>
      </c>
      <c r="U26" s="94">
        <v>95790</v>
      </c>
      <c r="W26" s="93">
        <v>1</v>
      </c>
      <c r="X26" s="93">
        <v>8.1626783248964566E-2</v>
      </c>
      <c r="Y26" s="93">
        <v>4.0362785703328729E-3</v>
      </c>
      <c r="Z26" s="93">
        <v>5.0362402208927751E-2</v>
      </c>
      <c r="AA26" s="93">
        <v>3.7774198496701946E-3</v>
      </c>
      <c r="AB26" s="93">
        <v>2.9500306795520785E-2</v>
      </c>
      <c r="AC26" s="93">
        <v>2.7506135910415709E-2</v>
      </c>
      <c r="AD26" s="93">
        <v>0</v>
      </c>
      <c r="AE26" s="93">
        <v>1.9941708851050773E-3</v>
      </c>
      <c r="AF26" s="93">
        <v>1.3134683233624789E-2</v>
      </c>
      <c r="AG26" s="93">
        <v>1.9462340849823593E-3</v>
      </c>
      <c r="AH26" s="93">
        <v>2.003758245129621E-3</v>
      </c>
      <c r="AI26" s="93">
        <v>2.6604924068108604E-2</v>
      </c>
      <c r="AJ26" s="93">
        <v>1.821598404663292E-4</v>
      </c>
      <c r="AK26" s="93">
        <v>2.6422764227642278E-2</v>
      </c>
      <c r="AL26" s="93">
        <v>2.5531139745359716E-2</v>
      </c>
      <c r="AM26" s="93">
        <v>8.9162448228255866E-4</v>
      </c>
      <c r="AN26" s="93">
        <v>2.8762080073630922E-4</v>
      </c>
      <c r="AO26" s="93">
        <v>3.3555760085902746E-4</v>
      </c>
      <c r="AP26" s="93">
        <v>0.91837321675103545</v>
      </c>
      <c r="AS26" s="27">
        <v>3.077</v>
      </c>
      <c r="AT26" s="27">
        <v>0.39400000000000002</v>
      </c>
      <c r="AU26" s="27">
        <v>2.7749999999999999</v>
      </c>
      <c r="AV26" s="27">
        <v>2.0649999999999999</v>
      </c>
      <c r="AW26" s="27">
        <v>95.79</v>
      </c>
      <c r="AY26" s="26">
        <v>1.3134683233624789E-2</v>
      </c>
      <c r="AZ26" s="26">
        <v>1.9941708851050773E-3</v>
      </c>
      <c r="BA26" s="26">
        <v>2.6604924068108604E-2</v>
      </c>
      <c r="BB26" s="26">
        <v>1.5761619880349746E-2</v>
      </c>
      <c r="BC26" s="26">
        <v>0.91837321675103545</v>
      </c>
    </row>
    <row r="27" spans="1:55" ht="14.5">
      <c r="A27" s="103">
        <v>2015</v>
      </c>
      <c r="B27" s="94">
        <v>107123</v>
      </c>
      <c r="C27" s="94">
        <v>14571</v>
      </c>
      <c r="D27" s="94">
        <v>627</v>
      </c>
      <c r="E27" s="94">
        <v>12762</v>
      </c>
      <c r="F27" s="94">
        <v>7599</v>
      </c>
      <c r="G27" s="94">
        <v>3218</v>
      </c>
      <c r="H27" s="94">
        <v>3005</v>
      </c>
      <c r="I27" s="94">
        <v>0</v>
      </c>
      <c r="J27" s="94">
        <v>213</v>
      </c>
      <c r="K27" s="94">
        <v>1512</v>
      </c>
      <c r="L27" s="94">
        <v>177</v>
      </c>
      <c r="M27" s="94">
        <v>256</v>
      </c>
      <c r="N27" s="94">
        <v>1143</v>
      </c>
      <c r="O27" s="94">
        <v>16</v>
      </c>
      <c r="P27" s="94">
        <v>1127</v>
      </c>
      <c r="Q27" s="94">
        <v>1050</v>
      </c>
      <c r="R27" s="94">
        <v>77</v>
      </c>
      <c r="S27" s="94">
        <v>12</v>
      </c>
      <c r="T27" s="94">
        <v>27</v>
      </c>
      <c r="U27" s="94">
        <v>92552</v>
      </c>
      <c r="W27" s="93">
        <v>1</v>
      </c>
      <c r="X27" s="93">
        <v>0.13602120926411695</v>
      </c>
      <c r="Y27" s="93">
        <v>5.8530847717110238E-3</v>
      </c>
      <c r="Z27" s="93">
        <v>0.11913407951607032</v>
      </c>
      <c r="AA27" s="93">
        <v>7.0937147017913982E-2</v>
      </c>
      <c r="AB27" s="93">
        <v>3.0040234123390869E-2</v>
      </c>
      <c r="AC27" s="93">
        <v>2.8051865612426837E-2</v>
      </c>
      <c r="AD27" s="93">
        <v>0</v>
      </c>
      <c r="AE27" s="93">
        <v>1.9883685109640318E-3</v>
      </c>
      <c r="AF27" s="93">
        <v>1.41146159088151E-2</v>
      </c>
      <c r="AG27" s="93">
        <v>1.6523062274208153E-3</v>
      </c>
      <c r="AH27" s="93">
        <v>2.3897762385295409E-3</v>
      </c>
      <c r="AI27" s="93">
        <v>1.066997750249713E-2</v>
      </c>
      <c r="AJ27" s="93">
        <v>1.493610149080963E-4</v>
      </c>
      <c r="AK27" s="93">
        <v>1.0520616487589033E-2</v>
      </c>
      <c r="AL27" s="93">
        <v>9.801816603343819E-3</v>
      </c>
      <c r="AM27" s="93">
        <v>7.187998842452134E-4</v>
      </c>
      <c r="AN27" s="93">
        <v>1.1202076118107222E-4</v>
      </c>
      <c r="AO27" s="93">
        <v>2.5204671265741249E-4</v>
      </c>
      <c r="AP27" s="93">
        <v>0.86397879073588302</v>
      </c>
      <c r="AS27" s="27">
        <v>3.218</v>
      </c>
      <c r="AT27" s="27">
        <v>7.5990000000000002</v>
      </c>
      <c r="AU27" s="27">
        <v>1.143</v>
      </c>
      <c r="AV27" s="27">
        <v>2.4340000000000002</v>
      </c>
      <c r="AW27" s="27">
        <v>92.552000000000007</v>
      </c>
      <c r="AY27" s="26">
        <v>1.41146159088151E-2</v>
      </c>
      <c r="AZ27" s="26">
        <v>1.9883685109640318E-3</v>
      </c>
      <c r="BA27" s="26">
        <v>1.066997750249713E-2</v>
      </c>
      <c r="BB27" s="26">
        <v>1.6868459621183125E-2</v>
      </c>
      <c r="BC27" s="26">
        <v>0.86397879073588302</v>
      </c>
    </row>
  </sheetData>
  <mergeCells count="41">
    <mergeCell ref="AK5:AK6"/>
    <mergeCell ref="U3:U6"/>
    <mergeCell ref="AJ5:AJ6"/>
    <mergeCell ref="AL5:AM5"/>
    <mergeCell ref="M5:M6"/>
    <mergeCell ref="P5:P6"/>
    <mergeCell ref="O5:O6"/>
    <mergeCell ref="AC5:AE5"/>
    <mergeCell ref="AF5:AF6"/>
    <mergeCell ref="K5:K6"/>
    <mergeCell ref="Q5:R5"/>
    <mergeCell ref="AG5:AG6"/>
    <mergeCell ref="AH5:AH6"/>
    <mergeCell ref="B1:U1"/>
    <mergeCell ref="B2:B6"/>
    <mergeCell ref="C3:C6"/>
    <mergeCell ref="D4:D6"/>
    <mergeCell ref="E4:E6"/>
    <mergeCell ref="F4:M4"/>
    <mergeCell ref="N4:N6"/>
    <mergeCell ref="O4:R4"/>
    <mergeCell ref="S4:S6"/>
    <mergeCell ref="T4:T6"/>
    <mergeCell ref="F5:F6"/>
    <mergeCell ref="G5:G6"/>
    <mergeCell ref="H5:J5"/>
    <mergeCell ref="L5:L6"/>
    <mergeCell ref="AS5:AW5"/>
    <mergeCell ref="AY5:BC5"/>
    <mergeCell ref="W1:AP1"/>
    <mergeCell ref="W2:W6"/>
    <mergeCell ref="X3:X6"/>
    <mergeCell ref="AP3:AP6"/>
    <mergeCell ref="Z4:Z6"/>
    <mergeCell ref="AA4:AH4"/>
    <mergeCell ref="AI4:AI6"/>
    <mergeCell ref="AJ4:AM4"/>
    <mergeCell ref="AN4:AN6"/>
    <mergeCell ref="AO4:AO6"/>
    <mergeCell ref="AA5:AA6"/>
    <mergeCell ref="AB5:AB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77"/>
  <sheetViews>
    <sheetView workbookViewId="0">
      <pane xSplit="1" ySplit="6" topLeftCell="B65" activePane="bottomRight" state="frozen"/>
      <selection sqref="A1:H1048576"/>
      <selection pane="topRight" sqref="A1:H1048576"/>
      <selection pane="bottomLeft" sqref="A1:H1048576"/>
      <selection pane="bottomRight" activeCell="A78" sqref="A78"/>
    </sheetView>
  </sheetViews>
  <sheetFormatPr defaultColWidth="10.83203125" defaultRowHeight="13"/>
  <cols>
    <col min="1" max="1" width="11.5" style="24" bestFit="1" customWidth="1"/>
    <col min="2" max="16384" width="10.83203125" style="24"/>
  </cols>
  <sheetData>
    <row r="1" spans="1:28">
      <c r="A1" s="65"/>
      <c r="B1" s="177" t="s">
        <v>92</v>
      </c>
      <c r="C1" s="178" t="s">
        <v>244</v>
      </c>
      <c r="D1" s="178"/>
      <c r="E1" s="178"/>
      <c r="F1" s="178"/>
      <c r="G1" s="178"/>
      <c r="H1" s="178"/>
      <c r="J1" s="177" t="s">
        <v>92</v>
      </c>
      <c r="K1" s="178" t="s">
        <v>87</v>
      </c>
      <c r="L1" s="178"/>
      <c r="M1" s="178"/>
      <c r="N1" s="178"/>
      <c r="O1" s="178"/>
      <c r="P1" s="178"/>
    </row>
    <row r="2" spans="1:28" ht="14.15" customHeight="1">
      <c r="A2" s="75"/>
      <c r="B2" s="177"/>
      <c r="C2" s="179" t="s">
        <v>91</v>
      </c>
      <c r="H2" s="180" t="s">
        <v>230</v>
      </c>
      <c r="J2" s="177"/>
      <c r="K2" s="179" t="s">
        <v>206</v>
      </c>
      <c r="P2" s="180" t="s">
        <v>230</v>
      </c>
    </row>
    <row r="3" spans="1:28" ht="14.15" customHeight="1">
      <c r="B3" s="177"/>
      <c r="C3" s="179"/>
      <c r="D3" s="175" t="s">
        <v>226</v>
      </c>
      <c r="E3" s="175" t="s">
        <v>227</v>
      </c>
      <c r="F3" s="175" t="s">
        <v>228</v>
      </c>
      <c r="G3" s="175" t="s">
        <v>229</v>
      </c>
      <c r="H3" s="180"/>
      <c r="J3" s="177"/>
      <c r="K3" s="179"/>
      <c r="L3" s="175" t="s">
        <v>226</v>
      </c>
      <c r="M3" s="175" t="s">
        <v>227</v>
      </c>
      <c r="N3" s="175" t="s">
        <v>228</v>
      </c>
      <c r="O3" s="175" t="s">
        <v>229</v>
      </c>
      <c r="P3" s="180"/>
    </row>
    <row r="4" spans="1:28" ht="14.15" customHeight="1">
      <c r="B4" s="177"/>
      <c r="C4" s="179"/>
      <c r="D4" s="176"/>
      <c r="E4" s="176"/>
      <c r="F4" s="176"/>
      <c r="G4" s="176"/>
      <c r="H4" s="180"/>
      <c r="J4" s="177"/>
      <c r="K4" s="179"/>
      <c r="L4" s="176"/>
      <c r="M4" s="176"/>
      <c r="N4" s="176"/>
      <c r="O4" s="176"/>
      <c r="P4" s="180"/>
    </row>
    <row r="5" spans="1:28">
      <c r="B5" s="177"/>
      <c r="C5" s="179"/>
      <c r="D5" s="176"/>
      <c r="E5" s="176"/>
      <c r="F5" s="176"/>
      <c r="G5" s="176"/>
      <c r="H5" s="180"/>
      <c r="J5" s="177"/>
      <c r="K5" s="179"/>
      <c r="L5" s="176"/>
      <c r="M5" s="176"/>
      <c r="N5" s="176"/>
      <c r="O5" s="176"/>
      <c r="P5" s="180"/>
      <c r="R5" s="167" t="s">
        <v>235</v>
      </c>
      <c r="S5" s="167"/>
      <c r="T5" s="167"/>
      <c r="U5" s="167"/>
      <c r="V5" s="167"/>
      <c r="X5" s="167" t="s">
        <v>236</v>
      </c>
      <c r="Y5" s="167"/>
      <c r="Z5" s="167"/>
      <c r="AA5" s="167"/>
      <c r="AB5" s="167"/>
    </row>
    <row r="6" spans="1:28" ht="29.15" customHeight="1">
      <c r="B6" s="177"/>
      <c r="C6" s="179"/>
      <c r="D6" s="176"/>
      <c r="E6" s="176"/>
      <c r="F6" s="176"/>
      <c r="G6" s="176"/>
      <c r="H6" s="180"/>
      <c r="J6" s="177"/>
      <c r="K6" s="179"/>
      <c r="L6" s="176"/>
      <c r="M6" s="176"/>
      <c r="N6" s="176"/>
      <c r="O6" s="176"/>
      <c r="P6" s="180"/>
      <c r="R6" s="25" t="s">
        <v>231</v>
      </c>
      <c r="S6" s="25" t="s">
        <v>20</v>
      </c>
      <c r="T6" s="25" t="s">
        <v>232</v>
      </c>
      <c r="U6" s="25" t="s">
        <v>233</v>
      </c>
      <c r="V6" s="25" t="s">
        <v>234</v>
      </c>
      <c r="X6" s="25" t="s">
        <v>231</v>
      </c>
      <c r="Y6" s="25" t="s">
        <v>20</v>
      </c>
      <c r="Z6" s="25" t="s">
        <v>232</v>
      </c>
      <c r="AA6" s="25" t="s">
        <v>233</v>
      </c>
      <c r="AB6" s="25" t="s">
        <v>234</v>
      </c>
    </row>
    <row r="7" spans="1:28">
      <c r="A7" s="28" t="s">
        <v>33</v>
      </c>
      <c r="B7" s="29">
        <v>363480.781831</v>
      </c>
      <c r="C7" s="29">
        <v>300598.606574237</v>
      </c>
      <c r="D7" s="29">
        <v>132670.48536831498</v>
      </c>
      <c r="E7" s="29">
        <v>79238.810439157998</v>
      </c>
      <c r="F7" s="29">
        <v>57429.963529298002</v>
      </c>
      <c r="G7" s="29">
        <v>31259.347237466009</v>
      </c>
      <c r="H7" s="29">
        <v>62882.175256762996</v>
      </c>
      <c r="I7" s="28"/>
      <c r="J7" s="73">
        <v>1</v>
      </c>
      <c r="K7" s="73">
        <v>0.82699999999999996</v>
      </c>
      <c r="L7" s="73">
        <v>0.36499999999999994</v>
      </c>
      <c r="M7" s="73">
        <v>0.218</v>
      </c>
      <c r="N7" s="73">
        <v>0.158</v>
      </c>
      <c r="O7" s="73">
        <v>8.6000000000000021E-2</v>
      </c>
      <c r="P7" s="73">
        <v>0.17299999999999999</v>
      </c>
      <c r="Q7" s="30"/>
      <c r="R7" s="29">
        <v>79.238810439158001</v>
      </c>
      <c r="U7" s="29">
        <v>221.35979613507899</v>
      </c>
      <c r="V7" s="29">
        <v>62.882175256762999</v>
      </c>
      <c r="X7" s="30">
        <v>0.218</v>
      </c>
      <c r="AA7" s="30">
        <v>0.60899999999999999</v>
      </c>
      <c r="AB7" s="30">
        <v>0.17299999999999999</v>
      </c>
    </row>
    <row r="8" spans="1:28">
      <c r="A8" s="28" t="s">
        <v>34</v>
      </c>
      <c r="B8" s="29">
        <v>370284.26374700002</v>
      </c>
      <c r="C8" s="29">
        <v>321777.02519614302</v>
      </c>
      <c r="D8" s="29">
        <v>148483.98976254702</v>
      </c>
      <c r="E8" s="29">
        <v>78129.979650616995</v>
      </c>
      <c r="F8" s="29">
        <v>47026.101495869007</v>
      </c>
      <c r="G8" s="29">
        <v>48136.954287110006</v>
      </c>
      <c r="H8" s="29">
        <v>48507.238550857008</v>
      </c>
      <c r="I8" s="72"/>
      <c r="J8" s="73">
        <v>1</v>
      </c>
      <c r="K8" s="73">
        <v>0.86899999999999999</v>
      </c>
      <c r="L8" s="73">
        <v>0.40100000000000002</v>
      </c>
      <c r="M8" s="73">
        <v>0.21099999999999997</v>
      </c>
      <c r="N8" s="73">
        <v>0.127</v>
      </c>
      <c r="O8" s="73">
        <v>0.13</v>
      </c>
      <c r="P8" s="73">
        <v>0.13100000000000001</v>
      </c>
      <c r="Q8" s="30"/>
      <c r="R8" s="29">
        <v>78.129979650616988</v>
      </c>
      <c r="U8" s="29">
        <v>243.64704554552603</v>
      </c>
      <c r="V8" s="29">
        <v>48.507238550857011</v>
      </c>
      <c r="X8" s="30">
        <v>0.21099999999999997</v>
      </c>
      <c r="AA8" s="30">
        <v>0.65800000000000003</v>
      </c>
      <c r="AB8" s="30">
        <v>0.13100000000000001</v>
      </c>
    </row>
    <row r="9" spans="1:28">
      <c r="A9" s="28" t="s">
        <v>35</v>
      </c>
      <c r="B9" s="29">
        <v>374065.71269299998</v>
      </c>
      <c r="C9" s="29">
        <v>304489.49013210199</v>
      </c>
      <c r="D9" s="29">
        <v>150000.35078989301</v>
      </c>
      <c r="E9" s="29">
        <v>73690.945400520999</v>
      </c>
      <c r="F9" s="29">
        <v>56857.988329335996</v>
      </c>
      <c r="G9" s="29">
        <v>23940.205612351991</v>
      </c>
      <c r="H9" s="29">
        <v>69576.222560897993</v>
      </c>
      <c r="I9" s="28"/>
      <c r="J9" s="73">
        <v>1</v>
      </c>
      <c r="K9" s="73">
        <v>0.81400000000000006</v>
      </c>
      <c r="L9" s="73">
        <v>0.40100000000000008</v>
      </c>
      <c r="M9" s="73">
        <v>0.19700000000000001</v>
      </c>
      <c r="N9" s="73">
        <v>0.152</v>
      </c>
      <c r="O9" s="73">
        <v>6.3999999999999974E-2</v>
      </c>
      <c r="P9" s="73">
        <v>0.186</v>
      </c>
      <c r="Q9" s="30"/>
      <c r="R9" s="29">
        <v>73.690945400521002</v>
      </c>
      <c r="U9" s="29">
        <v>230.79854473158099</v>
      </c>
      <c r="V9" s="29">
        <v>69.576222560897989</v>
      </c>
      <c r="X9" s="30">
        <v>0.19700000000000001</v>
      </c>
      <c r="AA9" s="30">
        <v>0.61699999999999999</v>
      </c>
      <c r="AB9" s="30">
        <v>0.186</v>
      </c>
    </row>
    <row r="10" spans="1:28">
      <c r="A10" s="28" t="s">
        <v>36</v>
      </c>
      <c r="B10" s="29">
        <v>384701.99812100001</v>
      </c>
      <c r="C10" s="29">
        <v>306222.79050431604</v>
      </c>
      <c r="D10" s="29">
        <v>155804.309239005</v>
      </c>
      <c r="E10" s="29">
        <v>76940.399624199999</v>
      </c>
      <c r="F10" s="29">
        <v>53858.279736940007</v>
      </c>
      <c r="G10" s="29">
        <v>19619.801904170985</v>
      </c>
      <c r="H10" s="29">
        <v>78479.207616683998</v>
      </c>
      <c r="I10" s="28"/>
      <c r="J10" s="73">
        <v>1</v>
      </c>
      <c r="K10" s="73">
        <v>0.79600000000000004</v>
      </c>
      <c r="L10" s="73">
        <v>0.40499999999999997</v>
      </c>
      <c r="M10" s="73">
        <v>0.19999999999999998</v>
      </c>
      <c r="N10" s="73">
        <v>0.14000000000000001</v>
      </c>
      <c r="O10" s="73">
        <v>5.0999999999999962E-2</v>
      </c>
      <c r="P10" s="73">
        <v>0.20399999999999999</v>
      </c>
      <c r="Q10" s="30"/>
      <c r="R10" s="29">
        <v>76.940399624199998</v>
      </c>
      <c r="U10" s="29">
        <v>229.282390880116</v>
      </c>
      <c r="V10" s="29">
        <v>78.479207616683993</v>
      </c>
      <c r="X10" s="30">
        <v>0.19999999999999998</v>
      </c>
      <c r="AA10" s="30">
        <v>0.59599999999999997</v>
      </c>
      <c r="AB10" s="30">
        <v>0.20399999999999999</v>
      </c>
    </row>
    <row r="11" spans="1:28">
      <c r="A11" s="28" t="s">
        <v>37</v>
      </c>
      <c r="B11" s="29">
        <v>395084.09032700001</v>
      </c>
      <c r="C11" s="29">
        <v>320413.19725519698</v>
      </c>
      <c r="D11" s="29">
        <v>160404.14067276201</v>
      </c>
      <c r="E11" s="29">
        <v>87708.668052594003</v>
      </c>
      <c r="F11" s="29">
        <v>52151.099923164002</v>
      </c>
      <c r="G11" s="29">
        <v>20149.288606676997</v>
      </c>
      <c r="H11" s="29">
        <v>74670.893071803002</v>
      </c>
      <c r="I11" s="28"/>
      <c r="J11" s="73">
        <v>1</v>
      </c>
      <c r="K11" s="73">
        <v>0.81099999999999994</v>
      </c>
      <c r="L11" s="73">
        <v>0.40600000000000003</v>
      </c>
      <c r="M11" s="73">
        <v>0.222</v>
      </c>
      <c r="N11" s="73">
        <v>0.13200000000000001</v>
      </c>
      <c r="O11" s="73">
        <v>5.099999999999999E-2</v>
      </c>
      <c r="P11" s="73">
        <v>0.189</v>
      </c>
      <c r="Q11" s="30"/>
      <c r="R11" s="29">
        <v>87.708668052594007</v>
      </c>
      <c r="U11" s="29">
        <v>232.704529202603</v>
      </c>
      <c r="V11" s="29">
        <v>74.670893071803008</v>
      </c>
      <c r="X11" s="30">
        <v>0.222</v>
      </c>
      <c r="AA11" s="30">
        <v>0.58899999999999997</v>
      </c>
      <c r="AB11" s="30">
        <v>0.189</v>
      </c>
    </row>
    <row r="12" spans="1:28">
      <c r="A12" s="28" t="s">
        <v>38</v>
      </c>
      <c r="B12" s="29"/>
      <c r="C12" s="29"/>
      <c r="D12" s="29"/>
      <c r="E12" s="29"/>
      <c r="F12" s="29"/>
      <c r="G12" s="29"/>
      <c r="H12" s="29"/>
      <c r="I12" s="28"/>
      <c r="J12" s="73"/>
      <c r="K12" s="73"/>
      <c r="L12" s="73"/>
      <c r="M12" s="73"/>
      <c r="N12" s="73"/>
      <c r="O12" s="73"/>
      <c r="P12" s="73"/>
      <c r="Q12" s="30"/>
      <c r="R12" s="29"/>
      <c r="U12" s="29"/>
      <c r="V12" s="29"/>
      <c r="X12" s="30"/>
      <c r="AA12" s="30"/>
      <c r="AB12" s="30"/>
    </row>
    <row r="13" spans="1:28">
      <c r="A13" s="28" t="s">
        <v>39</v>
      </c>
      <c r="B13" s="29">
        <v>408798.101624</v>
      </c>
      <c r="C13" s="29">
        <v>307416.17242124799</v>
      </c>
      <c r="D13" s="29">
        <v>161884.04824310401</v>
      </c>
      <c r="E13" s="29">
        <v>78080.437410184008</v>
      </c>
      <c r="F13" s="29">
        <v>47011.781686760005</v>
      </c>
      <c r="G13" s="29">
        <v>20439.905081199995</v>
      </c>
      <c r="H13" s="29">
        <v>101381.929202752</v>
      </c>
      <c r="I13" s="28"/>
      <c r="J13" s="73">
        <v>1</v>
      </c>
      <c r="K13" s="73">
        <v>0.752</v>
      </c>
      <c r="L13" s="73">
        <v>0.39600000000000002</v>
      </c>
      <c r="M13" s="73">
        <v>0.19100000000000003</v>
      </c>
      <c r="N13" s="73">
        <v>0.115</v>
      </c>
      <c r="O13" s="73">
        <v>4.9999999999999989E-2</v>
      </c>
      <c r="P13" s="73">
        <v>0.248</v>
      </c>
      <c r="Q13" s="30"/>
      <c r="R13" s="29">
        <v>78.080437410184004</v>
      </c>
      <c r="U13" s="29">
        <v>229.33573501106403</v>
      </c>
      <c r="V13" s="29">
        <v>101.381929202752</v>
      </c>
      <c r="X13" s="30">
        <v>0.19100000000000003</v>
      </c>
      <c r="AA13" s="30">
        <v>0.56099999999999994</v>
      </c>
      <c r="AB13" s="30">
        <v>0.248</v>
      </c>
    </row>
    <row r="14" spans="1:28">
      <c r="A14" s="28" t="s">
        <v>40</v>
      </c>
      <c r="B14" s="29">
        <v>414699.23145000002</v>
      </c>
      <c r="C14" s="29">
        <v>301901.04049560003</v>
      </c>
      <c r="D14" s="29">
        <v>163391.4971913</v>
      </c>
      <c r="E14" s="29">
        <v>75060.560892449997</v>
      </c>
      <c r="F14" s="29">
        <v>44787.516996600003</v>
      </c>
      <c r="G14" s="29">
        <v>18661.465415249993</v>
      </c>
      <c r="H14" s="29">
        <v>112798.19095440001</v>
      </c>
      <c r="I14" s="28"/>
      <c r="J14" s="73">
        <v>1</v>
      </c>
      <c r="K14" s="73">
        <v>0.72799999999999998</v>
      </c>
      <c r="L14" s="73">
        <v>0.39400000000000002</v>
      </c>
      <c r="M14" s="73">
        <v>0.18099999999999999</v>
      </c>
      <c r="N14" s="73">
        <v>0.108</v>
      </c>
      <c r="O14" s="73">
        <v>4.4999999999999984E-2</v>
      </c>
      <c r="P14" s="73">
        <v>0.27200000000000002</v>
      </c>
      <c r="Q14" s="30"/>
      <c r="R14" s="29">
        <v>75.060560892449999</v>
      </c>
      <c r="U14" s="29">
        <v>226.84047960314999</v>
      </c>
      <c r="V14" s="29">
        <v>112.79819095440001</v>
      </c>
      <c r="X14" s="30">
        <v>0.18099999999999999</v>
      </c>
      <c r="AA14" s="30">
        <v>0.54699999999999993</v>
      </c>
      <c r="AB14" s="30">
        <v>0.27200000000000002</v>
      </c>
    </row>
    <row r="15" spans="1:28">
      <c r="A15" s="28" t="s">
        <v>41</v>
      </c>
      <c r="B15" s="29">
        <v>418866.61860599997</v>
      </c>
      <c r="C15" s="29">
        <v>302002.83201492595</v>
      </c>
      <c r="D15" s="29">
        <v>160007.04830749199</v>
      </c>
      <c r="E15" s="29">
        <v>75395.991349079995</v>
      </c>
      <c r="F15" s="29">
        <v>49007.394376901997</v>
      </c>
      <c r="G15" s="29">
        <v>17592.397981451992</v>
      </c>
      <c r="H15" s="29">
        <v>116863.78659107401</v>
      </c>
      <c r="I15" s="28"/>
      <c r="J15" s="73">
        <v>1</v>
      </c>
      <c r="K15" s="73">
        <v>0.72099999999999997</v>
      </c>
      <c r="L15" s="73">
        <v>0.38200000000000001</v>
      </c>
      <c r="M15" s="73">
        <v>0.18</v>
      </c>
      <c r="N15" s="73">
        <v>0.11700000000000001</v>
      </c>
      <c r="O15" s="73">
        <v>4.1999999999999982E-2</v>
      </c>
      <c r="P15" s="73">
        <v>0.27900000000000003</v>
      </c>
      <c r="Q15" s="30"/>
      <c r="R15" s="29">
        <v>75.395991349079992</v>
      </c>
      <c r="U15" s="29">
        <v>226.60684066584599</v>
      </c>
      <c r="V15" s="29">
        <v>116.863786591074</v>
      </c>
      <c r="X15" s="30">
        <v>0.18</v>
      </c>
      <c r="AA15" s="30">
        <v>0.54099999999999993</v>
      </c>
      <c r="AB15" s="30">
        <v>0.27900000000000003</v>
      </c>
    </row>
    <row r="16" spans="1:28">
      <c r="A16" s="28" t="s">
        <v>42</v>
      </c>
      <c r="B16" s="29">
        <v>418480.38150999998</v>
      </c>
      <c r="C16" s="29">
        <v>290843.86514945002</v>
      </c>
      <c r="D16" s="29">
        <v>157348.62344775998</v>
      </c>
      <c r="E16" s="29">
        <v>69049.262949149997</v>
      </c>
      <c r="F16" s="29">
        <v>48125.243873649997</v>
      </c>
      <c r="G16" s="29">
        <v>16320.734878889991</v>
      </c>
      <c r="H16" s="29">
        <v>127636.51636054998</v>
      </c>
      <c r="I16" s="28"/>
      <c r="J16" s="73">
        <v>1</v>
      </c>
      <c r="K16" s="73">
        <v>0.69500000000000006</v>
      </c>
      <c r="L16" s="73">
        <v>0.37599999999999995</v>
      </c>
      <c r="M16" s="73">
        <v>0.16500000000000001</v>
      </c>
      <c r="N16" s="73">
        <v>0.115</v>
      </c>
      <c r="O16" s="73">
        <v>3.8999999999999979E-2</v>
      </c>
      <c r="P16" s="73">
        <v>0.30499999999999999</v>
      </c>
      <c r="Q16" s="30"/>
      <c r="R16" s="29">
        <v>69.049262949149991</v>
      </c>
      <c r="U16" s="29">
        <v>221.79460220029998</v>
      </c>
      <c r="V16" s="29">
        <v>127.63651636054999</v>
      </c>
      <c r="X16" s="30">
        <v>0.16500000000000001</v>
      </c>
      <c r="AA16" s="30">
        <v>0.52999999999999992</v>
      </c>
      <c r="AB16" s="30">
        <v>0.30499999999999999</v>
      </c>
    </row>
    <row r="17" spans="1:28">
      <c r="A17" s="28" t="s">
        <v>43</v>
      </c>
      <c r="B17" s="29">
        <v>432501.82369799999</v>
      </c>
      <c r="C17" s="29">
        <v>299291.26199901599</v>
      </c>
      <c r="D17" s="29">
        <v>165215.69665263599</v>
      </c>
      <c r="E17" s="29">
        <v>63145.266259907992</v>
      </c>
      <c r="F17" s="29">
        <v>53630.226138551996</v>
      </c>
      <c r="G17" s="29">
        <v>17300.072947919991</v>
      </c>
      <c r="H17" s="29">
        <v>133210.56169898401</v>
      </c>
      <c r="I17" s="28"/>
      <c r="J17" s="73">
        <v>1</v>
      </c>
      <c r="K17" s="73">
        <v>0.69199999999999995</v>
      </c>
      <c r="L17" s="73">
        <v>0.38200000000000001</v>
      </c>
      <c r="M17" s="73">
        <v>0.14599999999999999</v>
      </c>
      <c r="N17" s="73">
        <v>0.124</v>
      </c>
      <c r="O17" s="73">
        <v>3.999999999999998E-2</v>
      </c>
      <c r="P17" s="73">
        <v>0.308</v>
      </c>
      <c r="Q17" s="30"/>
      <c r="R17" s="29">
        <v>63.145266259907991</v>
      </c>
      <c r="U17" s="29">
        <v>236.14599573910797</v>
      </c>
      <c r="V17" s="29">
        <v>133.21056169898401</v>
      </c>
      <c r="X17" s="30">
        <v>0.14599999999999999</v>
      </c>
      <c r="AA17" s="30">
        <v>0.54600000000000004</v>
      </c>
      <c r="AB17" s="30">
        <v>0.308</v>
      </c>
    </row>
    <row r="18" spans="1:28">
      <c r="A18" s="28" t="s">
        <v>44</v>
      </c>
      <c r="B18" s="29">
        <v>439840.48436699994</v>
      </c>
      <c r="C18" s="29">
        <v>301730.57227576198</v>
      </c>
      <c r="D18" s="29">
        <v>166259.70309072599</v>
      </c>
      <c r="E18" s="29">
        <v>67735.434592517995</v>
      </c>
      <c r="F18" s="29">
        <v>50141.815217838004</v>
      </c>
      <c r="G18" s="29">
        <v>17593.619374679991</v>
      </c>
      <c r="H18" s="29">
        <v>138109.91209123799</v>
      </c>
      <c r="I18" s="28"/>
      <c r="J18" s="73">
        <v>1</v>
      </c>
      <c r="K18" s="73">
        <v>0.68600000000000005</v>
      </c>
      <c r="L18" s="73">
        <v>0.37800000000000006</v>
      </c>
      <c r="M18" s="73">
        <v>0.154</v>
      </c>
      <c r="N18" s="73">
        <v>0.11400000000000003</v>
      </c>
      <c r="O18" s="73">
        <v>3.9999999999999987E-2</v>
      </c>
      <c r="P18" s="73">
        <v>0.314</v>
      </c>
      <c r="Q18" s="30"/>
      <c r="R18" s="29">
        <v>67.73543459251799</v>
      </c>
      <c r="U18" s="29">
        <v>233.995137683244</v>
      </c>
      <c r="V18" s="29">
        <v>138.10991209123799</v>
      </c>
      <c r="X18" s="30">
        <v>0.154</v>
      </c>
      <c r="AA18" s="30">
        <v>0.53200000000000003</v>
      </c>
      <c r="AB18" s="30">
        <v>0.314</v>
      </c>
    </row>
    <row r="19" spans="1:28">
      <c r="A19" s="28" t="s">
        <v>45</v>
      </c>
      <c r="B19" s="29">
        <v>442471.80656900001</v>
      </c>
      <c r="C19" s="29">
        <v>298668.469434075</v>
      </c>
      <c r="D19" s="29">
        <v>165926.927463375</v>
      </c>
      <c r="E19" s="29">
        <v>67698.186405057</v>
      </c>
      <c r="F19" s="29">
        <v>47344.483302883003</v>
      </c>
      <c r="G19" s="29">
        <v>17698.872262759993</v>
      </c>
      <c r="H19" s="29">
        <v>143803.33713492501</v>
      </c>
      <c r="I19" s="28"/>
      <c r="J19" s="73">
        <v>1</v>
      </c>
      <c r="K19" s="73">
        <v>0.67499999999999993</v>
      </c>
      <c r="L19" s="73">
        <v>0.375</v>
      </c>
      <c r="M19" s="73">
        <v>0.153</v>
      </c>
      <c r="N19" s="73">
        <v>0.10700000000000001</v>
      </c>
      <c r="O19" s="73">
        <v>3.999999999999998E-2</v>
      </c>
      <c r="P19" s="73">
        <v>0.32500000000000001</v>
      </c>
      <c r="Q19" s="30"/>
      <c r="R19" s="29">
        <v>67.698186405057001</v>
      </c>
      <c r="U19" s="29">
        <v>230.97028302901802</v>
      </c>
      <c r="V19" s="29">
        <v>143.80333713492502</v>
      </c>
      <c r="X19" s="30">
        <v>0.153</v>
      </c>
      <c r="AA19" s="30">
        <v>0.52200000000000002</v>
      </c>
      <c r="AB19" s="30">
        <v>0.32500000000000001</v>
      </c>
    </row>
    <row r="20" spans="1:28">
      <c r="A20" s="28" t="s">
        <v>46</v>
      </c>
      <c r="B20" s="29">
        <v>462031.37544499995</v>
      </c>
      <c r="C20" s="29">
        <v>308636.95879725995</v>
      </c>
      <c r="D20" s="29">
        <v>168179.42066198</v>
      </c>
      <c r="E20" s="29">
        <v>76235.176948425011</v>
      </c>
      <c r="F20" s="29">
        <v>46665.168919945005</v>
      </c>
      <c r="G20" s="29">
        <v>17557.192266909991</v>
      </c>
      <c r="H20" s="29">
        <v>153394.41664774</v>
      </c>
      <c r="I20" s="28"/>
      <c r="J20" s="73">
        <v>1</v>
      </c>
      <c r="K20" s="73">
        <v>0.66799999999999993</v>
      </c>
      <c r="L20" s="73">
        <v>0.36400000000000005</v>
      </c>
      <c r="M20" s="73">
        <v>0.16500000000000004</v>
      </c>
      <c r="N20" s="73">
        <v>0.10100000000000002</v>
      </c>
      <c r="O20" s="73">
        <v>3.7999999999999985E-2</v>
      </c>
      <c r="P20" s="73">
        <v>0.33200000000000002</v>
      </c>
      <c r="Q20" s="30"/>
      <c r="R20" s="29">
        <v>76.235176948425007</v>
      </c>
      <c r="U20" s="29">
        <v>232.40178184883501</v>
      </c>
      <c r="V20" s="29">
        <v>153.39441664774</v>
      </c>
      <c r="X20" s="30">
        <v>0.16500000000000004</v>
      </c>
      <c r="AA20" s="30">
        <v>0.50300000000000011</v>
      </c>
      <c r="AB20" s="30">
        <v>0.33200000000000002</v>
      </c>
    </row>
    <row r="21" spans="1:28">
      <c r="A21" s="28" t="s">
        <v>47</v>
      </c>
      <c r="B21" s="29">
        <v>469793.05942100007</v>
      </c>
      <c r="C21" s="29">
        <v>305365.48862365005</v>
      </c>
      <c r="D21" s="29">
        <v>172414.05280750699</v>
      </c>
      <c r="E21" s="29">
        <v>71408.545031992006</v>
      </c>
      <c r="F21" s="29">
        <v>45569.926763837</v>
      </c>
      <c r="G21" s="29">
        <v>15972.964020314015</v>
      </c>
      <c r="H21" s="29">
        <v>164427.57079735</v>
      </c>
      <c r="I21" s="28"/>
      <c r="J21" s="73">
        <v>1</v>
      </c>
      <c r="K21" s="73">
        <v>0.65</v>
      </c>
      <c r="L21" s="73">
        <v>0.36699999999999994</v>
      </c>
      <c r="M21" s="73">
        <v>0.152</v>
      </c>
      <c r="N21" s="73">
        <v>9.6999999999999989E-2</v>
      </c>
      <c r="O21" s="73">
        <v>3.400000000000003E-2</v>
      </c>
      <c r="P21" s="73">
        <v>0.34999999999999992</v>
      </c>
      <c r="Q21" s="30"/>
      <c r="R21" s="29">
        <v>71.408545031992006</v>
      </c>
      <c r="U21" s="29">
        <v>233.95694359165799</v>
      </c>
      <c r="V21" s="29">
        <v>164.42757079735</v>
      </c>
      <c r="X21" s="30">
        <v>0.152</v>
      </c>
      <c r="AA21" s="30">
        <v>0.49799999999999994</v>
      </c>
      <c r="AB21" s="30">
        <v>0.34999999999999992</v>
      </c>
    </row>
    <row r="22" spans="1:28">
      <c r="A22" s="28" t="s">
        <v>48</v>
      </c>
      <c r="B22" s="29">
        <v>480407.849675</v>
      </c>
      <c r="C22" s="29">
        <v>307461.02379200002</v>
      </c>
      <c r="D22" s="29">
        <v>168142.74738625</v>
      </c>
      <c r="E22" s="29">
        <v>76865.255948000005</v>
      </c>
      <c r="F22" s="29">
        <v>48040.784967500003</v>
      </c>
      <c r="G22" s="29">
        <v>19216.313987000001</v>
      </c>
      <c r="H22" s="29">
        <v>172946.82588299998</v>
      </c>
      <c r="I22" s="28"/>
      <c r="J22" s="73">
        <v>1</v>
      </c>
      <c r="K22" s="73">
        <v>0.64</v>
      </c>
      <c r="L22" s="73">
        <v>0.35000000000000003</v>
      </c>
      <c r="M22" s="73">
        <v>0.16</v>
      </c>
      <c r="N22" s="73">
        <v>0.1</v>
      </c>
      <c r="O22" s="73">
        <v>0.04</v>
      </c>
      <c r="P22" s="73">
        <v>0.36</v>
      </c>
      <c r="Q22" s="30"/>
      <c r="R22" s="29">
        <v>76.865255948000012</v>
      </c>
      <c r="U22" s="29">
        <v>235.39984634075003</v>
      </c>
      <c r="V22" s="29">
        <v>172.94682588299997</v>
      </c>
      <c r="X22" s="30">
        <v>0.16</v>
      </c>
      <c r="AA22" s="30">
        <v>0.49000000000000005</v>
      </c>
      <c r="AB22" s="30">
        <v>0.36</v>
      </c>
    </row>
    <row r="23" spans="1:28">
      <c r="A23" s="28" t="s">
        <v>49</v>
      </c>
      <c r="B23" s="29">
        <v>477787.392291</v>
      </c>
      <c r="C23" s="29">
        <v>291450.30929751002</v>
      </c>
      <c r="D23" s="29">
        <v>162447.71337894001</v>
      </c>
      <c r="E23" s="29">
        <v>66890.234920740011</v>
      </c>
      <c r="F23" s="29">
        <v>47778.7392291</v>
      </c>
      <c r="G23" s="29">
        <v>19111.495691640001</v>
      </c>
      <c r="H23" s="29">
        <v>186337.08299349001</v>
      </c>
      <c r="I23" s="28"/>
      <c r="J23" s="73">
        <v>1</v>
      </c>
      <c r="K23" s="73">
        <v>0.61</v>
      </c>
      <c r="L23" s="73">
        <v>0.34</v>
      </c>
      <c r="M23" s="73">
        <v>0.14000000000000001</v>
      </c>
      <c r="N23" s="73">
        <v>0.1</v>
      </c>
      <c r="O23" s="73">
        <v>0.04</v>
      </c>
      <c r="P23" s="73">
        <v>0.39</v>
      </c>
      <c r="Q23" s="30"/>
      <c r="R23" s="29">
        <v>66.890234920740014</v>
      </c>
      <c r="U23" s="29">
        <v>229.33794829968002</v>
      </c>
      <c r="V23" s="29">
        <v>186.33708299349001</v>
      </c>
      <c r="X23" s="30">
        <v>0.14000000000000001</v>
      </c>
      <c r="AA23" s="30">
        <v>0.48000000000000004</v>
      </c>
      <c r="AB23" s="30">
        <v>0.39</v>
      </c>
    </row>
    <row r="24" spans="1:28">
      <c r="A24" s="28" t="s">
        <v>50</v>
      </c>
      <c r="B24" s="29">
        <v>498004.26169400004</v>
      </c>
      <c r="C24" s="29">
        <v>293822.51439946005</v>
      </c>
      <c r="D24" s="29">
        <v>164341.40635902001</v>
      </c>
      <c r="E24" s="29">
        <v>69720.596637160008</v>
      </c>
      <c r="F24" s="29">
        <v>44820.38355246</v>
      </c>
      <c r="G24" s="29">
        <v>14940.127850819999</v>
      </c>
      <c r="H24" s="29">
        <v>204181.74729453999</v>
      </c>
      <c r="I24" s="28"/>
      <c r="J24" s="73">
        <v>1</v>
      </c>
      <c r="K24" s="73">
        <v>0.59000000000000008</v>
      </c>
      <c r="L24" s="73">
        <v>0.33</v>
      </c>
      <c r="M24" s="73">
        <v>0.14000000000000001</v>
      </c>
      <c r="N24" s="73">
        <v>0.09</v>
      </c>
      <c r="O24" s="73">
        <v>2.9999999999999995E-2</v>
      </c>
      <c r="P24" s="73">
        <v>0.41</v>
      </c>
      <c r="Q24" s="30"/>
      <c r="R24" s="29">
        <v>69.720596637160014</v>
      </c>
      <c r="U24" s="29">
        <v>224.10191776229999</v>
      </c>
      <c r="V24" s="29">
        <v>204.18174729454</v>
      </c>
      <c r="X24" s="30">
        <v>0.14000000000000001</v>
      </c>
      <c r="AA24" s="30">
        <v>0.45</v>
      </c>
      <c r="AB24" s="30">
        <v>0.41</v>
      </c>
    </row>
    <row r="25" spans="1:28">
      <c r="A25" s="28" t="s">
        <v>51</v>
      </c>
      <c r="B25" s="29">
        <v>502690.33366300003</v>
      </c>
      <c r="C25" s="29">
        <v>296587.29686117003</v>
      </c>
      <c r="D25" s="29">
        <v>165887.81010879003</v>
      </c>
      <c r="E25" s="29">
        <v>70376.646712820017</v>
      </c>
      <c r="F25" s="29">
        <v>45242.130029669999</v>
      </c>
      <c r="G25" s="29">
        <v>15080.710009890001</v>
      </c>
      <c r="H25" s="29">
        <v>206103.03680182999</v>
      </c>
      <c r="I25" s="28"/>
      <c r="J25" s="73">
        <v>1</v>
      </c>
      <c r="K25" s="73">
        <v>0.59000000000000008</v>
      </c>
      <c r="L25" s="73">
        <v>0.33</v>
      </c>
      <c r="M25" s="73">
        <v>0.14000000000000001</v>
      </c>
      <c r="N25" s="73">
        <v>0.09</v>
      </c>
      <c r="O25" s="73">
        <v>0.03</v>
      </c>
      <c r="P25" s="73">
        <v>0.41</v>
      </c>
      <c r="Q25" s="30"/>
      <c r="R25" s="29">
        <v>70.376646712820019</v>
      </c>
      <c r="U25" s="29">
        <v>226.21065014835003</v>
      </c>
      <c r="V25" s="29">
        <v>206.10303680183</v>
      </c>
      <c r="X25" s="30">
        <v>0.14000000000000001</v>
      </c>
      <c r="AA25" s="30">
        <v>0.45</v>
      </c>
      <c r="AB25" s="30">
        <v>0.41</v>
      </c>
    </row>
    <row r="26" spans="1:28">
      <c r="A26" s="28" t="s">
        <v>52</v>
      </c>
      <c r="B26" s="29">
        <v>520206.68509000004</v>
      </c>
      <c r="C26" s="29">
        <v>301719.87735220004</v>
      </c>
      <c r="D26" s="29">
        <v>171668.2060797</v>
      </c>
      <c r="E26" s="29">
        <v>72828.935912600005</v>
      </c>
      <c r="F26" s="29">
        <v>41616.534807199998</v>
      </c>
      <c r="G26" s="29">
        <v>15606.200552699998</v>
      </c>
      <c r="H26" s="29">
        <v>218486.80773779997</v>
      </c>
      <c r="I26" s="28"/>
      <c r="J26" s="73">
        <v>1</v>
      </c>
      <c r="K26" s="73">
        <v>0.58000000000000007</v>
      </c>
      <c r="L26" s="73">
        <v>0.32999999999999996</v>
      </c>
      <c r="M26" s="73">
        <v>0.13999999999999999</v>
      </c>
      <c r="N26" s="73">
        <v>7.9999999999999988E-2</v>
      </c>
      <c r="O26" s="73">
        <v>2.9999999999999995E-2</v>
      </c>
      <c r="P26" s="73">
        <v>0.41999999999999993</v>
      </c>
      <c r="Q26" s="30"/>
      <c r="R26" s="29">
        <v>72.828935912600002</v>
      </c>
      <c r="U26" s="29">
        <v>228.8909414396</v>
      </c>
      <c r="V26" s="29">
        <v>218.48680773779998</v>
      </c>
      <c r="X26" s="30">
        <v>0.13999999999999999</v>
      </c>
      <c r="AA26" s="30">
        <v>0.43999999999999995</v>
      </c>
      <c r="AB26" s="30">
        <v>0.41999999999999993</v>
      </c>
    </row>
    <row r="27" spans="1:28">
      <c r="A27" s="28" t="s">
        <v>53</v>
      </c>
      <c r="B27" s="29">
        <v>511530.08628699998</v>
      </c>
      <c r="C27" s="29">
        <v>301802.75090933003</v>
      </c>
      <c r="D27" s="29">
        <v>173920.22933758001</v>
      </c>
      <c r="E27" s="29">
        <v>71614.212080180005</v>
      </c>
      <c r="F27" s="29">
        <v>40922.40690296</v>
      </c>
      <c r="G27" s="29">
        <v>15345.902588609999</v>
      </c>
      <c r="H27" s="29">
        <v>209727.33537766998</v>
      </c>
      <c r="I27" s="28"/>
      <c r="J27" s="73">
        <v>1</v>
      </c>
      <c r="K27" s="73">
        <v>0.59000000000000008</v>
      </c>
      <c r="L27" s="73">
        <v>0.34</v>
      </c>
      <c r="M27" s="73">
        <v>0.14000000000000001</v>
      </c>
      <c r="N27" s="73">
        <v>0.08</v>
      </c>
      <c r="O27" s="73">
        <v>0.03</v>
      </c>
      <c r="P27" s="73">
        <v>0.41</v>
      </c>
      <c r="Q27" s="30"/>
      <c r="R27" s="29">
        <v>71.61421208018001</v>
      </c>
      <c r="U27" s="29">
        <v>230.18853882915002</v>
      </c>
      <c r="V27" s="29">
        <v>209.72733537766999</v>
      </c>
      <c r="X27" s="30">
        <v>0.14000000000000001</v>
      </c>
      <c r="AA27" s="30">
        <v>0.45</v>
      </c>
      <c r="AB27" s="30">
        <v>0.41</v>
      </c>
    </row>
    <row r="28" spans="1:28">
      <c r="A28" s="28" t="s">
        <v>54</v>
      </c>
      <c r="B28" s="29">
        <v>530972.08692399994</v>
      </c>
      <c r="C28" s="29">
        <v>302654.08954667998</v>
      </c>
      <c r="D28" s="29">
        <v>169911.06781568</v>
      </c>
      <c r="E28" s="29">
        <v>79645.813038599983</v>
      </c>
      <c r="F28" s="29">
        <v>42477.76695392</v>
      </c>
      <c r="G28" s="29">
        <v>15929.162607719998</v>
      </c>
      <c r="H28" s="29">
        <v>228317.99737731996</v>
      </c>
      <c r="I28" s="28"/>
      <c r="J28" s="73">
        <v>1</v>
      </c>
      <c r="K28" s="73">
        <v>0.57000000000000006</v>
      </c>
      <c r="L28" s="73">
        <v>0.32</v>
      </c>
      <c r="M28" s="73">
        <v>0.15</v>
      </c>
      <c r="N28" s="73">
        <v>0.08</v>
      </c>
      <c r="O28" s="73">
        <v>0.03</v>
      </c>
      <c r="P28" s="73">
        <v>0.43</v>
      </c>
      <c r="Q28" s="30"/>
      <c r="R28" s="29">
        <v>79.645813038599982</v>
      </c>
      <c r="U28" s="29">
        <v>228.31799737732001</v>
      </c>
      <c r="V28" s="29">
        <v>228.31799737731995</v>
      </c>
      <c r="X28" s="30">
        <v>0.15</v>
      </c>
      <c r="AA28" s="30">
        <v>0.43</v>
      </c>
      <c r="AB28" s="30">
        <v>0.43</v>
      </c>
    </row>
    <row r="29" spans="1:28">
      <c r="A29" s="28" t="s">
        <v>55</v>
      </c>
      <c r="B29" s="29">
        <v>528723.19071300002</v>
      </c>
      <c r="C29" s="29">
        <v>311946.68252067006</v>
      </c>
      <c r="D29" s="29">
        <v>169191.42102816</v>
      </c>
      <c r="E29" s="29">
        <v>84595.710514079998</v>
      </c>
      <c r="F29" s="29">
        <v>42297.855257039999</v>
      </c>
      <c r="G29" s="29">
        <v>15861.69572139</v>
      </c>
      <c r="H29" s="29">
        <v>216776.50819232999</v>
      </c>
      <c r="I29" s="28"/>
      <c r="J29" s="73">
        <v>1</v>
      </c>
      <c r="K29" s="73">
        <v>0.59000000000000008</v>
      </c>
      <c r="L29" s="73">
        <v>0.32</v>
      </c>
      <c r="M29" s="73">
        <v>0.16</v>
      </c>
      <c r="N29" s="73">
        <v>0.08</v>
      </c>
      <c r="O29" s="73">
        <v>0.03</v>
      </c>
      <c r="P29" s="73">
        <v>0.41</v>
      </c>
      <c r="Q29" s="30"/>
      <c r="R29" s="29">
        <v>84.595710514079997</v>
      </c>
      <c r="U29" s="29">
        <v>227.35097200658998</v>
      </c>
      <c r="V29" s="29">
        <v>216.77650819233</v>
      </c>
      <c r="X29" s="30">
        <v>0.16</v>
      </c>
      <c r="AA29" s="30">
        <v>0.43</v>
      </c>
      <c r="AB29" s="30">
        <v>0.41</v>
      </c>
    </row>
    <row r="30" spans="1:28">
      <c r="A30" s="28" t="s">
        <v>56</v>
      </c>
      <c r="B30" s="29">
        <v>550864.23851699999</v>
      </c>
      <c r="C30" s="29">
        <v>319501.25833986001</v>
      </c>
      <c r="D30" s="29">
        <v>170767.91394026999</v>
      </c>
      <c r="E30" s="29">
        <v>82629.635777549993</v>
      </c>
      <c r="F30" s="29">
        <v>49577.781466529996</v>
      </c>
      <c r="G30" s="29">
        <v>16525.927155509999</v>
      </c>
      <c r="H30" s="29">
        <v>231362.98017713998</v>
      </c>
      <c r="I30" s="28"/>
      <c r="J30" s="73">
        <v>1</v>
      </c>
      <c r="K30" s="73">
        <v>0.58000000000000007</v>
      </c>
      <c r="L30" s="73">
        <v>0.31</v>
      </c>
      <c r="M30" s="73">
        <v>0.15</v>
      </c>
      <c r="N30" s="73">
        <v>0.09</v>
      </c>
      <c r="O30" s="73">
        <v>0.03</v>
      </c>
      <c r="P30" s="73">
        <v>0.42</v>
      </c>
      <c r="Q30" s="30"/>
      <c r="R30" s="29">
        <v>82.629635777549993</v>
      </c>
      <c r="U30" s="29">
        <v>236.87162256230999</v>
      </c>
      <c r="V30" s="29">
        <v>231.36298017713997</v>
      </c>
      <c r="X30" s="30">
        <v>0.15</v>
      </c>
      <c r="AA30" s="30">
        <v>0.43</v>
      </c>
      <c r="AB30" s="30">
        <v>0.42</v>
      </c>
    </row>
    <row r="31" spans="1:28">
      <c r="A31" s="28" t="s">
        <v>57</v>
      </c>
      <c r="B31" s="29">
        <v>551954.77295000001</v>
      </c>
      <c r="C31" s="29">
        <v>314614.22058150003</v>
      </c>
      <c r="D31" s="29">
        <v>171105.97961450001</v>
      </c>
      <c r="E31" s="29">
        <v>77273.668213000012</v>
      </c>
      <c r="F31" s="29">
        <v>49675.929565500002</v>
      </c>
      <c r="G31" s="29">
        <v>16558.643188499998</v>
      </c>
      <c r="H31" s="29">
        <v>237340.55236850001</v>
      </c>
      <c r="I31" s="28"/>
      <c r="J31" s="73">
        <v>1</v>
      </c>
      <c r="K31" s="73">
        <v>0.57000000000000006</v>
      </c>
      <c r="L31" s="73">
        <v>0.31</v>
      </c>
      <c r="M31" s="73">
        <v>0.14000000000000001</v>
      </c>
      <c r="N31" s="73">
        <v>0.09</v>
      </c>
      <c r="O31" s="73">
        <v>2.9999999999999995E-2</v>
      </c>
      <c r="P31" s="73">
        <v>0.43</v>
      </c>
      <c r="Q31" s="30"/>
      <c r="R31" s="29">
        <v>77.273668213000008</v>
      </c>
      <c r="U31" s="29">
        <v>237.3405523685</v>
      </c>
      <c r="V31" s="29">
        <v>237.3405523685</v>
      </c>
      <c r="X31" s="30">
        <v>0.14000000000000001</v>
      </c>
      <c r="AA31" s="30">
        <v>0.43</v>
      </c>
      <c r="AB31" s="30">
        <v>0.43</v>
      </c>
    </row>
    <row r="32" spans="1:28">
      <c r="A32" s="28" t="s">
        <v>58</v>
      </c>
      <c r="B32" s="29">
        <v>579598.61162900005</v>
      </c>
      <c r="C32" s="29">
        <v>295595.29193079006</v>
      </c>
      <c r="D32" s="29">
        <v>185471.55572128002</v>
      </c>
      <c r="E32" s="29">
        <v>40571.902814030007</v>
      </c>
      <c r="F32" s="29">
        <v>52163.875046610003</v>
      </c>
      <c r="G32" s="29">
        <v>17387.958348870001</v>
      </c>
      <c r="H32" s="29">
        <v>284003.31969820999</v>
      </c>
      <c r="I32" s="28"/>
      <c r="J32" s="73">
        <v>1</v>
      </c>
      <c r="K32" s="73">
        <v>0.51</v>
      </c>
      <c r="L32" s="73">
        <v>0.32</v>
      </c>
      <c r="M32" s="73">
        <v>7.0000000000000007E-2</v>
      </c>
      <c r="N32" s="73">
        <v>0.09</v>
      </c>
      <c r="O32" s="73">
        <v>0.03</v>
      </c>
      <c r="P32" s="73">
        <v>0.48999999999999994</v>
      </c>
      <c r="Q32" s="30"/>
      <c r="R32" s="29">
        <v>40.571902814030004</v>
      </c>
      <c r="U32" s="29">
        <v>255.02338911676</v>
      </c>
      <c r="V32" s="29">
        <v>284.00331969820996</v>
      </c>
      <c r="X32" s="30">
        <v>7.0000000000000007E-2</v>
      </c>
      <c r="AA32" s="30">
        <v>0.44</v>
      </c>
      <c r="AB32" s="30">
        <v>0.48999999999999994</v>
      </c>
    </row>
    <row r="33" spans="1:28">
      <c r="A33" s="28" t="s">
        <v>59</v>
      </c>
      <c r="B33" s="29">
        <v>581896.24343499995</v>
      </c>
      <c r="C33" s="29">
        <v>285129.15928314999</v>
      </c>
      <c r="D33" s="29">
        <v>180387.83546484998</v>
      </c>
      <c r="E33" s="29">
        <v>40732.737040450003</v>
      </c>
      <c r="F33" s="29">
        <v>58189.6243435</v>
      </c>
      <c r="G33" s="29">
        <v>17456.887303049996</v>
      </c>
      <c r="H33" s="29">
        <v>296767.08415184997</v>
      </c>
      <c r="I33" s="28"/>
      <c r="J33" s="73">
        <v>1</v>
      </c>
      <c r="K33" s="73">
        <v>0.49</v>
      </c>
      <c r="L33" s="73">
        <v>0.31</v>
      </c>
      <c r="M33" s="73">
        <v>7.0000000000000007E-2</v>
      </c>
      <c r="N33" s="73">
        <v>0.1</v>
      </c>
      <c r="O33" s="73">
        <v>2.9999999999999995E-2</v>
      </c>
      <c r="P33" s="73">
        <v>0.51</v>
      </c>
      <c r="Q33" s="30"/>
      <c r="R33" s="29">
        <v>40.732737040450004</v>
      </c>
      <c r="U33" s="29">
        <v>256.0343471114</v>
      </c>
      <c r="V33" s="29">
        <v>296.76708415184999</v>
      </c>
      <c r="X33" s="30">
        <v>7.0000000000000007E-2</v>
      </c>
      <c r="AA33" s="30">
        <v>0.44</v>
      </c>
      <c r="AB33" s="30">
        <v>0.51</v>
      </c>
    </row>
    <row r="34" spans="1:28">
      <c r="A34" s="28" t="s">
        <v>60</v>
      </c>
      <c r="B34" s="29">
        <v>597845.29637400003</v>
      </c>
      <c r="C34" s="29">
        <v>286965.74225951999</v>
      </c>
      <c r="D34" s="29">
        <v>179353.58891220001</v>
      </c>
      <c r="E34" s="29">
        <v>41849.170746180003</v>
      </c>
      <c r="F34" s="29">
        <v>53806.076673659998</v>
      </c>
      <c r="G34" s="29">
        <v>11956.90592748</v>
      </c>
      <c r="H34" s="29">
        <v>310879.55411448004</v>
      </c>
      <c r="I34" s="28"/>
      <c r="J34" s="73">
        <v>1</v>
      </c>
      <c r="K34" s="73">
        <v>0.48</v>
      </c>
      <c r="L34" s="73">
        <v>0.3</v>
      </c>
      <c r="M34" s="73">
        <v>7.0000000000000007E-2</v>
      </c>
      <c r="N34" s="73">
        <v>0.09</v>
      </c>
      <c r="O34" s="73">
        <v>0.02</v>
      </c>
      <c r="P34" s="73">
        <v>0.52</v>
      </c>
      <c r="Q34" s="30"/>
      <c r="R34" s="29">
        <v>41.84917074618</v>
      </c>
      <c r="U34" s="29">
        <v>245.11657151334001</v>
      </c>
      <c r="V34" s="29">
        <v>310.87955411448002</v>
      </c>
      <c r="X34" s="30">
        <v>7.0000000000000007E-2</v>
      </c>
      <c r="AA34" s="30">
        <v>0.41</v>
      </c>
      <c r="AB34" s="30">
        <v>0.52</v>
      </c>
    </row>
    <row r="35" spans="1:28">
      <c r="A35" s="28" t="s">
        <v>61</v>
      </c>
      <c r="B35" s="29">
        <v>593196.85719999997</v>
      </c>
      <c r="C35" s="29">
        <v>278802.52288399998</v>
      </c>
      <c r="D35" s="29">
        <v>189822.99430399999</v>
      </c>
      <c r="E35" s="29">
        <v>29659.842860000001</v>
      </c>
      <c r="F35" s="29">
        <v>47455.748575999998</v>
      </c>
      <c r="G35" s="29">
        <v>11863.937144</v>
      </c>
      <c r="H35" s="29">
        <v>314394.33431599999</v>
      </c>
      <c r="I35" s="28"/>
      <c r="J35" s="73">
        <v>1</v>
      </c>
      <c r="K35" s="73">
        <v>0.47</v>
      </c>
      <c r="L35" s="73">
        <v>0.32</v>
      </c>
      <c r="M35" s="73">
        <v>0.05</v>
      </c>
      <c r="N35" s="73">
        <v>0.08</v>
      </c>
      <c r="O35" s="73">
        <v>0.02</v>
      </c>
      <c r="P35" s="73">
        <v>0.53</v>
      </c>
      <c r="Q35" s="30"/>
      <c r="R35" s="29">
        <v>29.659842860000001</v>
      </c>
      <c r="U35" s="29">
        <v>249.14268002399996</v>
      </c>
      <c r="V35" s="29">
        <v>314.39433431599997</v>
      </c>
      <c r="X35" s="30">
        <v>0.05</v>
      </c>
      <c r="AA35" s="30">
        <v>0.42000000000000004</v>
      </c>
      <c r="AB35" s="30">
        <v>0.53</v>
      </c>
    </row>
    <row r="36" spans="1:28">
      <c r="A36" s="28" t="s">
        <v>62</v>
      </c>
      <c r="B36" s="29">
        <v>616975.74352799996</v>
      </c>
      <c r="C36" s="29">
        <v>289978.59945815994</v>
      </c>
      <c r="D36" s="29">
        <v>185092.72305839998</v>
      </c>
      <c r="E36" s="29">
        <v>49358.059482240002</v>
      </c>
      <c r="F36" s="29">
        <v>49358.059482240002</v>
      </c>
      <c r="G36" s="29">
        <v>12339.51487056</v>
      </c>
      <c r="H36" s="29">
        <v>326997.14406984003</v>
      </c>
      <c r="I36" s="28"/>
      <c r="J36" s="73">
        <v>1</v>
      </c>
      <c r="K36" s="73">
        <v>0.46999999999999992</v>
      </c>
      <c r="L36" s="73">
        <v>0.3</v>
      </c>
      <c r="M36" s="73">
        <v>0.08</v>
      </c>
      <c r="N36" s="73">
        <v>0.08</v>
      </c>
      <c r="O36" s="73">
        <v>0.02</v>
      </c>
      <c r="P36" s="73">
        <v>0.53</v>
      </c>
      <c r="Q36" s="30"/>
      <c r="R36" s="29">
        <v>49.358059482240002</v>
      </c>
      <c r="U36" s="29">
        <v>246.79029741119999</v>
      </c>
      <c r="V36" s="29">
        <v>326.99714406984003</v>
      </c>
      <c r="X36" s="30">
        <v>0.08</v>
      </c>
      <c r="AA36" s="30">
        <v>0.4</v>
      </c>
      <c r="AB36" s="30">
        <v>0.53</v>
      </c>
    </row>
    <row r="37" spans="1:28">
      <c r="A37" s="28" t="s">
        <v>63</v>
      </c>
      <c r="B37" s="29">
        <v>610656.11551899998</v>
      </c>
      <c r="C37" s="29">
        <v>280901.81313873996</v>
      </c>
      <c r="D37" s="29">
        <v>170983.71234532</v>
      </c>
      <c r="E37" s="29">
        <v>48852.489241520001</v>
      </c>
      <c r="F37" s="29">
        <v>48852.489241520001</v>
      </c>
      <c r="G37" s="29">
        <v>12213.12231038</v>
      </c>
      <c r="H37" s="29">
        <v>329754.30238026002</v>
      </c>
      <c r="I37" s="28"/>
      <c r="J37" s="73">
        <v>1</v>
      </c>
      <c r="K37" s="73">
        <v>0.45999999999999996</v>
      </c>
      <c r="L37" s="73">
        <v>0.28000000000000003</v>
      </c>
      <c r="M37" s="73">
        <v>0.08</v>
      </c>
      <c r="N37" s="73">
        <v>0.08</v>
      </c>
      <c r="O37" s="73">
        <v>0.02</v>
      </c>
      <c r="P37" s="73">
        <v>0.54</v>
      </c>
      <c r="Q37" s="30"/>
      <c r="R37" s="29">
        <v>48.852489241520004</v>
      </c>
      <c r="U37" s="29">
        <v>232.04932389722001</v>
      </c>
      <c r="V37" s="29">
        <v>329.75430238026001</v>
      </c>
      <c r="X37" s="30">
        <v>0.08</v>
      </c>
      <c r="AA37" s="30">
        <v>0.38</v>
      </c>
      <c r="AB37" s="30">
        <v>0.54</v>
      </c>
    </row>
    <row r="38" spans="1:28">
      <c r="A38" s="28" t="s">
        <v>64</v>
      </c>
      <c r="B38" s="29">
        <v>623266.95678600005</v>
      </c>
      <c r="C38" s="29">
        <v>280470.13055369997</v>
      </c>
      <c r="D38" s="29">
        <v>174514.74790008002</v>
      </c>
      <c r="E38" s="29">
        <v>43628.686975020006</v>
      </c>
      <c r="F38" s="29">
        <v>49861.356542880007</v>
      </c>
      <c r="G38" s="29">
        <v>12465.339135720002</v>
      </c>
      <c r="H38" s="29">
        <v>342796.82623230008</v>
      </c>
      <c r="I38" s="28"/>
      <c r="J38" s="73">
        <v>1</v>
      </c>
      <c r="K38" s="73">
        <v>0.4499999999999999</v>
      </c>
      <c r="L38" s="73">
        <v>0.28000000000000003</v>
      </c>
      <c r="M38" s="73">
        <v>7.0000000000000007E-2</v>
      </c>
      <c r="N38" s="73">
        <v>0.08</v>
      </c>
      <c r="O38" s="73">
        <v>0.02</v>
      </c>
      <c r="P38" s="73">
        <v>0.55000000000000004</v>
      </c>
      <c r="Q38" s="30"/>
      <c r="R38" s="29">
        <v>43.628686975020003</v>
      </c>
      <c r="U38" s="29">
        <v>236.84144357868004</v>
      </c>
      <c r="V38" s="29">
        <v>342.79682623230008</v>
      </c>
      <c r="X38" s="30">
        <v>7.0000000000000007E-2</v>
      </c>
      <c r="AA38" s="30">
        <v>0.38</v>
      </c>
      <c r="AB38" s="30">
        <v>0.55000000000000004</v>
      </c>
    </row>
    <row r="39" spans="1:28">
      <c r="A39" s="28" t="s">
        <v>65</v>
      </c>
      <c r="B39" s="29">
        <v>609914.62582900003</v>
      </c>
      <c r="C39" s="29">
        <v>268362.43536475999</v>
      </c>
      <c r="D39" s="29">
        <v>170776.09523212002</v>
      </c>
      <c r="E39" s="29">
        <v>36594.877549739998</v>
      </c>
      <c r="F39" s="29">
        <v>48793.170066320003</v>
      </c>
      <c r="G39" s="29">
        <v>12198.292516580001</v>
      </c>
      <c r="H39" s="29">
        <v>341552.19046424003</v>
      </c>
      <c r="I39" s="28"/>
      <c r="J39" s="73">
        <v>1</v>
      </c>
      <c r="K39" s="73">
        <v>0.43999999999999995</v>
      </c>
      <c r="L39" s="73">
        <v>0.28000000000000003</v>
      </c>
      <c r="M39" s="73">
        <v>0.06</v>
      </c>
      <c r="N39" s="73">
        <v>0.08</v>
      </c>
      <c r="O39" s="73">
        <v>0.02</v>
      </c>
      <c r="P39" s="73">
        <v>0.56000000000000005</v>
      </c>
      <c r="Q39" s="30"/>
      <c r="R39" s="29">
        <v>36.594877549739998</v>
      </c>
      <c r="U39" s="29">
        <v>231.76755781502001</v>
      </c>
      <c r="V39" s="29">
        <v>341.55219046424003</v>
      </c>
      <c r="X39" s="30">
        <v>0.06</v>
      </c>
      <c r="AA39" s="30">
        <v>0.38</v>
      </c>
      <c r="AB39" s="30">
        <v>0.56000000000000005</v>
      </c>
    </row>
    <row r="40" spans="1:28">
      <c r="A40" s="28" t="s">
        <v>66</v>
      </c>
      <c r="B40" s="29">
        <v>633741.232999</v>
      </c>
      <c r="C40" s="29">
        <v>266171.31785958004</v>
      </c>
      <c r="D40" s="29">
        <v>164772.72057974001</v>
      </c>
      <c r="E40" s="29">
        <v>44361.886309930007</v>
      </c>
      <c r="F40" s="29">
        <v>44361.886309930007</v>
      </c>
      <c r="G40" s="29">
        <v>12674.82465998</v>
      </c>
      <c r="H40" s="29">
        <v>367569.91513941996</v>
      </c>
      <c r="I40" s="28"/>
      <c r="J40" s="73">
        <v>1</v>
      </c>
      <c r="K40" s="73">
        <v>0.42000000000000004</v>
      </c>
      <c r="L40" s="73">
        <v>0.26</v>
      </c>
      <c r="M40" s="73">
        <v>7.0000000000000007E-2</v>
      </c>
      <c r="N40" s="73">
        <v>7.0000000000000007E-2</v>
      </c>
      <c r="O40" s="73">
        <v>0.02</v>
      </c>
      <c r="P40" s="73">
        <v>0.57999999999999996</v>
      </c>
      <c r="Q40" s="30"/>
      <c r="R40" s="29">
        <v>44.361886309930007</v>
      </c>
      <c r="U40" s="29">
        <v>221.80943154965001</v>
      </c>
      <c r="V40" s="29">
        <v>367.56991513941995</v>
      </c>
      <c r="X40" s="30">
        <v>7.0000000000000007E-2</v>
      </c>
      <c r="AA40" s="30">
        <v>0.35000000000000003</v>
      </c>
      <c r="AB40" s="30">
        <v>0.57999999999999996</v>
      </c>
    </row>
    <row r="41" spans="1:28">
      <c r="A41" s="28" t="s">
        <v>67</v>
      </c>
      <c r="B41" s="29">
        <v>635540.00014200003</v>
      </c>
      <c r="C41" s="29">
        <v>266926.80005964002</v>
      </c>
      <c r="D41" s="29">
        <v>158885.00003550001</v>
      </c>
      <c r="E41" s="29">
        <v>50843.200011360001</v>
      </c>
      <c r="F41" s="29">
        <v>44487.800009940009</v>
      </c>
      <c r="G41" s="29">
        <v>12710.80000284</v>
      </c>
      <c r="H41" s="29">
        <v>368613.20008236001</v>
      </c>
      <c r="I41" s="28"/>
      <c r="J41" s="73">
        <v>1</v>
      </c>
      <c r="K41" s="73">
        <v>0.42000000000000004</v>
      </c>
      <c r="L41" s="73">
        <v>0.25</v>
      </c>
      <c r="M41" s="73">
        <v>0.08</v>
      </c>
      <c r="N41" s="73">
        <v>7.0000000000000007E-2</v>
      </c>
      <c r="O41" s="73">
        <v>0.02</v>
      </c>
      <c r="P41" s="73">
        <v>0.57999999999999996</v>
      </c>
      <c r="Q41" s="30"/>
      <c r="R41" s="29">
        <v>50.843200011360004</v>
      </c>
      <c r="U41" s="29">
        <v>216.08360004828003</v>
      </c>
      <c r="V41" s="29">
        <v>368.61320008236004</v>
      </c>
      <c r="X41" s="30">
        <v>0.08</v>
      </c>
      <c r="AA41" s="30">
        <v>0.34</v>
      </c>
      <c r="AB41" s="30">
        <v>0.57999999999999996</v>
      </c>
    </row>
    <row r="42" spans="1:28">
      <c r="A42" s="28" t="s">
        <v>68</v>
      </c>
      <c r="B42" s="29">
        <v>647276.70764699997</v>
      </c>
      <c r="C42" s="29">
        <v>265383.45013527002</v>
      </c>
      <c r="D42" s="29">
        <v>155346.40983527998</v>
      </c>
      <c r="E42" s="29">
        <v>45309.369535290003</v>
      </c>
      <c r="F42" s="29">
        <v>51782.136611759997</v>
      </c>
      <c r="G42" s="29">
        <v>12945.534152939999</v>
      </c>
      <c r="H42" s="29">
        <v>381893.25751172996</v>
      </c>
      <c r="I42" s="28"/>
      <c r="J42" s="73">
        <v>1</v>
      </c>
      <c r="K42" s="73">
        <v>0.41000000000000003</v>
      </c>
      <c r="L42" s="73">
        <v>0.23999999999999996</v>
      </c>
      <c r="M42" s="73">
        <v>7.0000000000000007E-2</v>
      </c>
      <c r="N42" s="73">
        <v>0.08</v>
      </c>
      <c r="O42" s="73">
        <v>0.02</v>
      </c>
      <c r="P42" s="73">
        <v>0.59</v>
      </c>
      <c r="Q42" s="30"/>
      <c r="R42" s="29">
        <v>45.309369535290003</v>
      </c>
      <c r="U42" s="29">
        <v>220.07408059997999</v>
      </c>
      <c r="V42" s="29">
        <v>381.89325751172998</v>
      </c>
      <c r="X42" s="30">
        <v>7.0000000000000007E-2</v>
      </c>
      <c r="AA42" s="30">
        <v>0.33999999999999997</v>
      </c>
      <c r="AB42" s="30">
        <v>0.59</v>
      </c>
    </row>
    <row r="43" spans="1:28">
      <c r="A43" s="28" t="s">
        <v>69</v>
      </c>
      <c r="B43" s="29">
        <v>640699.74989099998</v>
      </c>
      <c r="C43" s="29">
        <v>288314.88745094999</v>
      </c>
      <c r="D43" s="29">
        <v>147360.94247492999</v>
      </c>
      <c r="E43" s="29">
        <v>83290.967485829999</v>
      </c>
      <c r="F43" s="29">
        <v>44848.98249237</v>
      </c>
      <c r="G43" s="29">
        <v>12813.99499782</v>
      </c>
      <c r="H43" s="29">
        <v>352384.86244005</v>
      </c>
      <c r="I43" s="28"/>
      <c r="J43" s="73">
        <v>1</v>
      </c>
      <c r="K43" s="73">
        <v>0.45</v>
      </c>
      <c r="L43" s="73">
        <v>0.23</v>
      </c>
      <c r="M43" s="73">
        <v>0.13</v>
      </c>
      <c r="N43" s="73">
        <v>7.0000000000000007E-2</v>
      </c>
      <c r="O43" s="73">
        <v>0.02</v>
      </c>
      <c r="P43" s="73">
        <v>0.55000000000000004</v>
      </c>
      <c r="Q43" s="30"/>
      <c r="R43" s="29">
        <v>83.290967485829995</v>
      </c>
      <c r="U43" s="29">
        <v>205.02391996512</v>
      </c>
      <c r="V43" s="29">
        <v>352.38486244004997</v>
      </c>
      <c r="X43" s="30">
        <v>0.13</v>
      </c>
      <c r="AA43" s="30">
        <v>0.32</v>
      </c>
      <c r="AB43" s="30">
        <v>0.55000000000000004</v>
      </c>
    </row>
    <row r="44" spans="1:28">
      <c r="A44" s="28" t="s">
        <v>70</v>
      </c>
      <c r="B44" s="29"/>
      <c r="C44" s="29"/>
      <c r="D44" s="29"/>
      <c r="E44" s="29"/>
      <c r="F44" s="29"/>
      <c r="G44" s="29"/>
      <c r="H44" s="29"/>
      <c r="I44" s="28"/>
      <c r="J44" s="73"/>
      <c r="K44" s="73"/>
      <c r="L44" s="73"/>
      <c r="M44" s="73"/>
      <c r="N44" s="73"/>
      <c r="O44" s="73"/>
      <c r="P44" s="73"/>
      <c r="Q44" s="30"/>
      <c r="R44" s="29"/>
      <c r="U44" s="29"/>
      <c r="V44" s="29"/>
      <c r="X44" s="30"/>
      <c r="AA44" s="30"/>
      <c r="AB44" s="30"/>
    </row>
    <row r="45" spans="1:28">
      <c r="A45" s="28" t="s">
        <v>71</v>
      </c>
      <c r="B45" s="29">
        <v>666818.63453599997</v>
      </c>
      <c r="C45" s="29">
        <v>286732.01285048004</v>
      </c>
      <c r="D45" s="29">
        <v>153368.28594328</v>
      </c>
      <c r="E45" s="29">
        <v>86686.422489680001</v>
      </c>
      <c r="F45" s="29">
        <v>33340.931726800001</v>
      </c>
      <c r="G45" s="29">
        <v>20004.559036079998</v>
      </c>
      <c r="H45" s="29">
        <v>380086.62168551993</v>
      </c>
      <c r="I45" s="28"/>
      <c r="J45" s="73">
        <v>1</v>
      </c>
      <c r="K45" s="73">
        <v>0.4300000000000001</v>
      </c>
      <c r="L45" s="73">
        <v>0.23</v>
      </c>
      <c r="M45" s="73">
        <v>0.13</v>
      </c>
      <c r="N45" s="73">
        <v>0.05</v>
      </c>
      <c r="O45" s="73">
        <v>0.03</v>
      </c>
      <c r="P45" s="73">
        <v>0.56999999999999995</v>
      </c>
      <c r="Q45" s="30"/>
      <c r="R45" s="29">
        <v>86.686422489679998</v>
      </c>
      <c r="U45" s="29">
        <v>206.71377670616002</v>
      </c>
      <c r="V45" s="29">
        <v>380.08662168551996</v>
      </c>
      <c r="X45" s="30">
        <v>0.13</v>
      </c>
      <c r="AA45" s="30">
        <v>0.31</v>
      </c>
      <c r="AB45" s="30">
        <v>0.56999999999999995</v>
      </c>
    </row>
    <row r="46" spans="1:28">
      <c r="A46" s="28" t="s">
        <v>72</v>
      </c>
      <c r="B46" s="29">
        <v>682748.30045400001</v>
      </c>
      <c r="C46" s="29">
        <v>286754.28619068005</v>
      </c>
      <c r="D46" s="29">
        <v>136549.6600908</v>
      </c>
      <c r="E46" s="29">
        <v>81929.796054480001</v>
      </c>
      <c r="F46" s="29">
        <v>47792.381031780009</v>
      </c>
      <c r="G46" s="29">
        <v>20482.44901362</v>
      </c>
      <c r="H46" s="29">
        <v>395994.01426331996</v>
      </c>
      <c r="I46" s="28"/>
      <c r="J46" s="73">
        <v>1</v>
      </c>
      <c r="K46" s="73">
        <v>0.4200000000000001</v>
      </c>
      <c r="L46" s="73">
        <v>0.19999999999999998</v>
      </c>
      <c r="M46" s="73">
        <v>0.12</v>
      </c>
      <c r="N46" s="73">
        <v>7.0000000000000007E-2</v>
      </c>
      <c r="O46" s="73">
        <v>0.03</v>
      </c>
      <c r="P46" s="73">
        <v>0.57999999999999996</v>
      </c>
      <c r="Q46" s="30"/>
      <c r="R46" s="29">
        <v>81.929796054480008</v>
      </c>
      <c r="U46" s="29">
        <v>204.82449013620001</v>
      </c>
      <c r="V46" s="29">
        <v>395.99401426331997</v>
      </c>
      <c r="X46" s="30">
        <v>0.12</v>
      </c>
      <c r="AA46" s="30">
        <v>0.3</v>
      </c>
      <c r="AB46" s="30">
        <v>0.57999999999999996</v>
      </c>
    </row>
    <row r="47" spans="1:28">
      <c r="A47" s="28" t="s">
        <v>73</v>
      </c>
      <c r="B47" s="29">
        <v>680561.47231300001</v>
      </c>
      <c r="C47" s="29">
        <v>279030.20364833</v>
      </c>
      <c r="D47" s="29">
        <v>142917.90918573001</v>
      </c>
      <c r="E47" s="29">
        <v>95278.606123820005</v>
      </c>
      <c r="F47" s="29">
        <v>27222.458892520001</v>
      </c>
      <c r="G47" s="29">
        <v>20416.844169389999</v>
      </c>
      <c r="H47" s="29">
        <v>401531.26866467</v>
      </c>
      <c r="I47" s="28"/>
      <c r="J47" s="73">
        <v>1</v>
      </c>
      <c r="K47" s="73">
        <v>0.41</v>
      </c>
      <c r="L47" s="73">
        <v>0.21000000000000002</v>
      </c>
      <c r="M47" s="73">
        <v>0.14000000000000001</v>
      </c>
      <c r="N47" s="73">
        <v>0.04</v>
      </c>
      <c r="O47" s="73">
        <v>0.03</v>
      </c>
      <c r="P47" s="73">
        <v>0.59</v>
      </c>
      <c r="Q47" s="30"/>
      <c r="R47" s="29">
        <v>95.278606123820012</v>
      </c>
      <c r="U47" s="29">
        <v>190.55721224764002</v>
      </c>
      <c r="V47" s="29">
        <v>401.53126866466999</v>
      </c>
      <c r="X47" s="30">
        <v>0.14000000000000001</v>
      </c>
      <c r="AA47" s="30">
        <v>0.28000000000000003</v>
      </c>
      <c r="AB47" s="30">
        <v>0.59</v>
      </c>
    </row>
    <row r="48" spans="1:28">
      <c r="A48" s="28" t="s">
        <v>74</v>
      </c>
      <c r="B48" s="29">
        <v>694981.35565000004</v>
      </c>
      <c r="C48" s="29">
        <v>291892.16937300004</v>
      </c>
      <c r="D48" s="29">
        <v>138996.27113000001</v>
      </c>
      <c r="E48" s="29">
        <v>111197.016904</v>
      </c>
      <c r="F48" s="29">
        <v>27799.254226000001</v>
      </c>
      <c r="G48" s="29">
        <v>20849.4406695</v>
      </c>
      <c r="H48" s="29">
        <v>403089.186277</v>
      </c>
      <c r="I48" s="28"/>
      <c r="J48" s="73">
        <v>1</v>
      </c>
      <c r="K48" s="73">
        <v>0.42000000000000004</v>
      </c>
      <c r="L48" s="73">
        <v>0.2</v>
      </c>
      <c r="M48" s="73">
        <v>0.16</v>
      </c>
      <c r="N48" s="73">
        <v>0.04</v>
      </c>
      <c r="O48" s="73">
        <v>0.03</v>
      </c>
      <c r="P48" s="73">
        <v>0.57999999999999996</v>
      </c>
      <c r="Q48" s="30"/>
      <c r="R48" s="29">
        <v>111.19701690400001</v>
      </c>
      <c r="U48" s="29">
        <v>187.6449660255</v>
      </c>
      <c r="V48" s="29">
        <v>403.08918627700001</v>
      </c>
      <c r="X48" s="30">
        <v>0.16</v>
      </c>
      <c r="AA48" s="30">
        <v>0.27</v>
      </c>
      <c r="AB48" s="30">
        <v>0.57999999999999996</v>
      </c>
    </row>
    <row r="49" spans="1:28">
      <c r="A49" s="28" t="s">
        <v>75</v>
      </c>
      <c r="B49" s="29">
        <v>711336.75389000005</v>
      </c>
      <c r="C49" s="29">
        <v>298761.43663380004</v>
      </c>
      <c r="D49" s="29">
        <v>135153.98323910002</v>
      </c>
      <c r="E49" s="29">
        <v>113813.88062240001</v>
      </c>
      <c r="F49" s="29">
        <v>21340.102616700002</v>
      </c>
      <c r="G49" s="29">
        <v>21340.102616700002</v>
      </c>
      <c r="H49" s="29">
        <v>412575.31725620001</v>
      </c>
      <c r="I49" s="28"/>
      <c r="J49" s="73">
        <v>1</v>
      </c>
      <c r="K49" s="73">
        <v>0.42000000000000004</v>
      </c>
      <c r="L49" s="73">
        <v>0.19000000000000003</v>
      </c>
      <c r="M49" s="73">
        <v>0.16</v>
      </c>
      <c r="N49" s="73">
        <v>0.03</v>
      </c>
      <c r="O49" s="73">
        <v>0.03</v>
      </c>
      <c r="P49" s="73">
        <v>0.57999999999999996</v>
      </c>
      <c r="Q49" s="30"/>
      <c r="R49" s="29">
        <v>113.81388062240002</v>
      </c>
      <c r="U49" s="29">
        <v>177.83418847250002</v>
      </c>
      <c r="V49" s="29">
        <v>412.57531725620004</v>
      </c>
      <c r="X49" s="30">
        <v>0.16</v>
      </c>
      <c r="AA49" s="30">
        <v>0.25</v>
      </c>
      <c r="AB49" s="30">
        <v>0.57999999999999996</v>
      </c>
    </row>
    <row r="50" spans="1:28">
      <c r="A50" s="28" t="s">
        <v>76</v>
      </c>
      <c r="B50" s="29">
        <v>714683.04309399996</v>
      </c>
      <c r="C50" s="29">
        <v>278726.38680665998</v>
      </c>
      <c r="D50" s="29">
        <v>142936.6086188</v>
      </c>
      <c r="E50" s="29">
        <v>100055.62603316001</v>
      </c>
      <c r="F50" s="29">
        <v>21440.491292819999</v>
      </c>
      <c r="G50" s="29">
        <v>14293.66086188</v>
      </c>
      <c r="H50" s="29">
        <v>435956.65628733998</v>
      </c>
      <c r="I50" s="28"/>
      <c r="J50" s="73">
        <v>1</v>
      </c>
      <c r="K50" s="73">
        <v>0.39</v>
      </c>
      <c r="L50" s="73">
        <v>0.2</v>
      </c>
      <c r="M50" s="73">
        <v>0.14000000000000001</v>
      </c>
      <c r="N50" s="73">
        <v>0.03</v>
      </c>
      <c r="O50" s="73">
        <v>0.02</v>
      </c>
      <c r="P50" s="73">
        <v>0.61</v>
      </c>
      <c r="Q50" s="30"/>
      <c r="R50" s="29">
        <v>100.05562603316001</v>
      </c>
      <c r="U50" s="29">
        <v>178.67076077349998</v>
      </c>
      <c r="V50" s="29">
        <v>435.95665628733997</v>
      </c>
      <c r="X50" s="30">
        <v>0.14000000000000001</v>
      </c>
      <c r="AA50" s="30">
        <v>0.25</v>
      </c>
      <c r="AB50" s="30">
        <v>0.61</v>
      </c>
    </row>
    <row r="51" spans="1:28">
      <c r="A51" s="28" t="s">
        <v>77</v>
      </c>
      <c r="B51" s="29">
        <v>718846.57062500005</v>
      </c>
      <c r="C51" s="29">
        <v>287538.62825000001</v>
      </c>
      <c r="D51" s="29">
        <v>143769.314125</v>
      </c>
      <c r="E51" s="29">
        <v>100638.51988750002</v>
      </c>
      <c r="F51" s="29">
        <v>21565.397118749999</v>
      </c>
      <c r="G51" s="29">
        <v>21565.397118749999</v>
      </c>
      <c r="H51" s="29">
        <v>431307.94237500004</v>
      </c>
      <c r="I51" s="28"/>
      <c r="J51" s="73">
        <v>1</v>
      </c>
      <c r="K51" s="73">
        <v>0.39999999999999997</v>
      </c>
      <c r="L51" s="73">
        <v>0.19999999999999998</v>
      </c>
      <c r="M51" s="73">
        <v>0.14000000000000001</v>
      </c>
      <c r="N51" s="73">
        <v>2.9999999999999995E-2</v>
      </c>
      <c r="O51" s="73">
        <v>2.9999999999999995E-2</v>
      </c>
      <c r="P51" s="73">
        <v>0.6</v>
      </c>
      <c r="Q51" s="30"/>
      <c r="R51" s="29">
        <v>100.63851988750002</v>
      </c>
      <c r="U51" s="29">
        <v>186.90010836249999</v>
      </c>
      <c r="V51" s="29">
        <v>431.30794237500004</v>
      </c>
      <c r="X51" s="30">
        <v>0.14000000000000001</v>
      </c>
      <c r="AA51" s="30">
        <v>0.25999999999999995</v>
      </c>
      <c r="AB51" s="30">
        <v>0.6</v>
      </c>
    </row>
    <row r="52" spans="1:28">
      <c r="A52" s="28" t="s">
        <v>78</v>
      </c>
      <c r="B52" s="29">
        <v>758978.48981499998</v>
      </c>
      <c r="C52" s="29">
        <v>288411.8261297</v>
      </c>
      <c r="D52" s="29">
        <v>136616.12816669999</v>
      </c>
      <c r="E52" s="29">
        <v>113846.77347224999</v>
      </c>
      <c r="F52" s="29">
        <v>22769.354694449998</v>
      </c>
      <c r="G52" s="29">
        <v>15179.5697963</v>
      </c>
      <c r="H52" s="29">
        <v>470566.66368529998</v>
      </c>
      <c r="I52" s="28"/>
      <c r="J52" s="73">
        <v>1</v>
      </c>
      <c r="K52" s="73">
        <v>0.38</v>
      </c>
      <c r="L52" s="73">
        <v>0.18</v>
      </c>
      <c r="M52" s="73">
        <v>0.15</v>
      </c>
      <c r="N52" s="73">
        <v>0.03</v>
      </c>
      <c r="O52" s="73">
        <v>0.02</v>
      </c>
      <c r="P52" s="73">
        <v>0.62</v>
      </c>
      <c r="Q52" s="30"/>
      <c r="R52" s="29">
        <v>113.84677347224999</v>
      </c>
      <c r="U52" s="29">
        <v>174.56505265745</v>
      </c>
      <c r="V52" s="29">
        <v>470.5666636853</v>
      </c>
      <c r="X52" s="30">
        <v>0.15</v>
      </c>
      <c r="AA52" s="30">
        <v>0.22999999999999998</v>
      </c>
      <c r="AB52" s="30">
        <v>0.62</v>
      </c>
    </row>
    <row r="53" spans="1:28">
      <c r="A53" s="28" t="s">
        <v>79</v>
      </c>
      <c r="B53" s="29">
        <v>781185.89257000003</v>
      </c>
      <c r="C53" s="29">
        <v>296850.63917660003</v>
      </c>
      <c r="D53" s="29">
        <v>109366.02495980001</v>
      </c>
      <c r="E53" s="29">
        <v>148425.31958830002</v>
      </c>
      <c r="F53" s="29">
        <v>23435.576777099999</v>
      </c>
      <c r="G53" s="29">
        <v>15623.717851400001</v>
      </c>
      <c r="H53" s="29">
        <v>484335.25339339999</v>
      </c>
      <c r="I53" s="28"/>
      <c r="J53" s="73">
        <v>1</v>
      </c>
      <c r="K53" s="73">
        <v>0.38</v>
      </c>
      <c r="L53" s="73">
        <v>0.14000000000000001</v>
      </c>
      <c r="M53" s="73">
        <v>0.19</v>
      </c>
      <c r="N53" s="73">
        <v>0.03</v>
      </c>
      <c r="O53" s="73">
        <v>0.02</v>
      </c>
      <c r="P53" s="73">
        <v>0.62</v>
      </c>
      <c r="Q53" s="30"/>
      <c r="R53" s="29">
        <v>148.42531958830003</v>
      </c>
      <c r="U53" s="29">
        <v>148.42531958830003</v>
      </c>
      <c r="V53" s="29">
        <v>484.33525339339997</v>
      </c>
      <c r="X53" s="30">
        <v>0.19</v>
      </c>
      <c r="AA53" s="30">
        <v>0.19</v>
      </c>
      <c r="AB53" s="30">
        <v>0.62</v>
      </c>
    </row>
    <row r="54" spans="1:28">
      <c r="A54" s="28" t="s">
        <v>80</v>
      </c>
      <c r="B54" s="29">
        <v>801397.03666500002</v>
      </c>
      <c r="C54" s="29">
        <v>312544.84429934999</v>
      </c>
      <c r="D54" s="29">
        <v>160279.40733300001</v>
      </c>
      <c r="E54" s="29">
        <v>112195.58513310002</v>
      </c>
      <c r="F54" s="29">
        <v>24041.911099950001</v>
      </c>
      <c r="G54" s="29">
        <v>16027.9407333</v>
      </c>
      <c r="H54" s="29">
        <v>488852.19236565003</v>
      </c>
      <c r="I54" s="28"/>
      <c r="J54" s="73">
        <v>1</v>
      </c>
      <c r="K54" s="73">
        <v>0.38999999999999996</v>
      </c>
      <c r="L54" s="73">
        <v>0.2</v>
      </c>
      <c r="M54" s="73">
        <v>0.14000000000000001</v>
      </c>
      <c r="N54" s="73">
        <v>0.03</v>
      </c>
      <c r="O54" s="73">
        <v>0.02</v>
      </c>
      <c r="P54" s="73">
        <v>0.61</v>
      </c>
      <c r="Q54" s="30"/>
      <c r="R54" s="29">
        <v>112.19558513310001</v>
      </c>
      <c r="U54" s="29">
        <v>200.34925916624999</v>
      </c>
      <c r="V54" s="29">
        <v>488.85219236565001</v>
      </c>
      <c r="X54" s="30">
        <v>0.14000000000000001</v>
      </c>
      <c r="AA54" s="30">
        <v>0.25</v>
      </c>
      <c r="AB54" s="30">
        <v>0.61</v>
      </c>
    </row>
    <row r="55" spans="1:28">
      <c r="A55" s="28" t="s">
        <v>81</v>
      </c>
      <c r="B55" s="29">
        <v>815753.22889000003</v>
      </c>
      <c r="C55" s="29">
        <v>334458.82384490006</v>
      </c>
      <c r="D55" s="29">
        <v>187623.24264470002</v>
      </c>
      <c r="E55" s="29">
        <v>106047.9197557</v>
      </c>
      <c r="F55" s="29">
        <v>16315.064577800002</v>
      </c>
      <c r="G55" s="29">
        <v>32630.129155600003</v>
      </c>
      <c r="H55" s="29">
        <v>481294.40504509996</v>
      </c>
      <c r="I55" s="28"/>
      <c r="J55" s="73">
        <v>1</v>
      </c>
      <c r="K55" s="73">
        <v>0.41000000000000009</v>
      </c>
      <c r="L55" s="73">
        <v>0.23</v>
      </c>
      <c r="M55" s="73">
        <v>0.13</v>
      </c>
      <c r="N55" s="73">
        <v>0.02</v>
      </c>
      <c r="O55" s="73">
        <v>0.04</v>
      </c>
      <c r="P55" s="73">
        <v>0.59</v>
      </c>
      <c r="Q55" s="30"/>
      <c r="R55" s="29">
        <v>106.04791975570001</v>
      </c>
      <c r="U55" s="29">
        <v>236.56843637810002</v>
      </c>
      <c r="V55" s="29">
        <v>481.29440504509995</v>
      </c>
      <c r="X55" s="30">
        <v>0.13</v>
      </c>
      <c r="AA55" s="30">
        <v>0.29000000000000004</v>
      </c>
      <c r="AB55" s="30">
        <v>0.59</v>
      </c>
    </row>
    <row r="56" spans="1:28">
      <c r="A56" s="28" t="s">
        <v>82</v>
      </c>
      <c r="B56" s="29">
        <v>851595.04440000001</v>
      </c>
      <c r="C56" s="29">
        <v>391733.720424</v>
      </c>
      <c r="D56" s="29">
        <v>195866.860212</v>
      </c>
      <c r="E56" s="29">
        <v>127739.25666</v>
      </c>
      <c r="F56" s="29">
        <v>25547.851331999998</v>
      </c>
      <c r="G56" s="29">
        <v>42579.752220000002</v>
      </c>
      <c r="H56" s="29">
        <v>459861.32397600001</v>
      </c>
      <c r="I56" s="28"/>
      <c r="J56" s="73">
        <v>1</v>
      </c>
      <c r="K56" s="73">
        <v>0.45999999999999996</v>
      </c>
      <c r="L56" s="73">
        <v>0.22999999999999998</v>
      </c>
      <c r="M56" s="73">
        <v>0.15</v>
      </c>
      <c r="N56" s="73">
        <v>0.03</v>
      </c>
      <c r="O56" s="73">
        <v>0.05</v>
      </c>
      <c r="P56" s="73">
        <v>0.54</v>
      </c>
      <c r="Q56" s="30"/>
      <c r="R56" s="29">
        <v>127.73925666</v>
      </c>
      <c r="U56" s="29">
        <v>263.99446376399999</v>
      </c>
      <c r="V56" s="29">
        <v>459.86132397599999</v>
      </c>
      <c r="X56" s="30">
        <v>0.15</v>
      </c>
      <c r="AA56" s="30">
        <v>0.31</v>
      </c>
      <c r="AB56" s="30">
        <v>0.54</v>
      </c>
    </row>
    <row r="57" spans="1:28">
      <c r="A57" s="28" t="s">
        <v>83</v>
      </c>
      <c r="B57" s="29">
        <v>877706.42037900002</v>
      </c>
      <c r="C57" s="29">
        <v>386190.82496675994</v>
      </c>
      <c r="D57" s="29">
        <v>184318.34827958999</v>
      </c>
      <c r="E57" s="29">
        <v>122878.89885306002</v>
      </c>
      <c r="F57" s="29">
        <v>17554.128407579999</v>
      </c>
      <c r="G57" s="29">
        <v>43885.321018950002</v>
      </c>
      <c r="H57" s="29">
        <v>491515.59541224007</v>
      </c>
      <c r="I57" s="28"/>
      <c r="J57" s="73">
        <v>1</v>
      </c>
      <c r="K57" s="73">
        <v>0.43999999999999995</v>
      </c>
      <c r="L57" s="73">
        <v>0.21</v>
      </c>
      <c r="M57" s="73">
        <v>0.14000000000000001</v>
      </c>
      <c r="N57" s="73">
        <v>0.02</v>
      </c>
      <c r="O57" s="73">
        <v>0.05</v>
      </c>
      <c r="P57" s="73">
        <v>0.56000000000000005</v>
      </c>
      <c r="Q57" s="30"/>
      <c r="R57" s="29">
        <v>122.87889885306002</v>
      </c>
      <c r="U57" s="29">
        <v>245.75779770611999</v>
      </c>
      <c r="V57" s="29">
        <v>491.51559541224009</v>
      </c>
      <c r="X57" s="30">
        <v>0.14000000000000001</v>
      </c>
      <c r="AA57" s="30">
        <v>0.28000000000000003</v>
      </c>
      <c r="AB57" s="30">
        <v>0.56000000000000005</v>
      </c>
    </row>
    <row r="58" spans="1:28">
      <c r="A58" s="28" t="s">
        <v>84</v>
      </c>
      <c r="B58" s="29">
        <v>880995.20858900005</v>
      </c>
      <c r="C58" s="29">
        <v>378827.93969327008</v>
      </c>
      <c r="D58" s="29">
        <v>193818.94588958001</v>
      </c>
      <c r="E58" s="29">
        <v>123339.32920246002</v>
      </c>
      <c r="F58" s="29">
        <v>17619.904171780003</v>
      </c>
      <c r="G58" s="29">
        <v>44049.760429450005</v>
      </c>
      <c r="H58" s="29">
        <v>502167.26889572997</v>
      </c>
      <c r="I58" s="28"/>
      <c r="J58" s="73">
        <v>1</v>
      </c>
      <c r="K58" s="73">
        <v>0.43000000000000005</v>
      </c>
      <c r="L58" s="73">
        <v>0.22</v>
      </c>
      <c r="M58" s="73">
        <v>0.14000000000000001</v>
      </c>
      <c r="N58" s="73">
        <v>0.02</v>
      </c>
      <c r="O58" s="73">
        <v>0.05</v>
      </c>
      <c r="P58" s="73">
        <v>0.56999999999999995</v>
      </c>
      <c r="Q58" s="30"/>
      <c r="R58" s="29">
        <v>123.33932920246002</v>
      </c>
      <c r="U58" s="29">
        <v>255.48861049081</v>
      </c>
      <c r="V58" s="29">
        <v>502.16726889572999</v>
      </c>
      <c r="X58" s="30">
        <v>0.14000000000000001</v>
      </c>
      <c r="AA58" s="30">
        <v>0.29000000000000004</v>
      </c>
      <c r="AB58" s="30">
        <v>0.56999999999999995</v>
      </c>
    </row>
    <row r="59" spans="1:28">
      <c r="A59" s="28" t="s">
        <v>85</v>
      </c>
      <c r="B59" s="29">
        <v>887885.47662099998</v>
      </c>
      <c r="C59" s="29">
        <v>381790.75494703004</v>
      </c>
      <c r="D59" s="29">
        <v>177577.0953242</v>
      </c>
      <c r="E59" s="29">
        <v>133182.82149315</v>
      </c>
      <c r="F59" s="29">
        <v>26636.564298629997</v>
      </c>
      <c r="G59" s="29">
        <v>53273.128597259994</v>
      </c>
      <c r="H59" s="29">
        <v>506094.72167396994</v>
      </c>
      <c r="I59" s="28"/>
      <c r="J59" s="73">
        <v>1</v>
      </c>
      <c r="K59" s="73">
        <v>0.43000000000000005</v>
      </c>
      <c r="L59" s="73">
        <v>0.2</v>
      </c>
      <c r="M59" s="73">
        <v>0.15</v>
      </c>
      <c r="N59" s="73">
        <v>0.03</v>
      </c>
      <c r="O59" s="73">
        <v>0.06</v>
      </c>
      <c r="P59" s="73">
        <v>0.56999999999999995</v>
      </c>
      <c r="Q59" s="30"/>
      <c r="R59" s="29">
        <v>133.18282149314999</v>
      </c>
      <c r="U59" s="29">
        <v>257.48678822008998</v>
      </c>
      <c r="V59" s="29">
        <v>506.09472167396996</v>
      </c>
      <c r="X59" s="30">
        <v>0.15</v>
      </c>
      <c r="AA59" s="30">
        <v>0.29000000000000004</v>
      </c>
      <c r="AB59" s="30">
        <v>0.56999999999999995</v>
      </c>
    </row>
    <row r="60" spans="1:28">
      <c r="A60" s="28" t="s">
        <v>86</v>
      </c>
      <c r="B60" s="29">
        <v>921983.12647000002</v>
      </c>
      <c r="C60" s="29">
        <v>414892.40691149997</v>
      </c>
      <c r="D60" s="29">
        <v>202836.28782339999</v>
      </c>
      <c r="E60" s="29">
        <v>129077.63770580002</v>
      </c>
      <c r="F60" s="29">
        <v>18439.6625294</v>
      </c>
      <c r="G60" s="29">
        <v>55318.987588199998</v>
      </c>
      <c r="H60" s="29">
        <v>507090.71955850004</v>
      </c>
      <c r="I60" s="28"/>
      <c r="J60" s="73">
        <v>1</v>
      </c>
      <c r="K60" s="73">
        <v>0.44999999999999996</v>
      </c>
      <c r="L60" s="73">
        <v>0.22</v>
      </c>
      <c r="M60" s="73">
        <v>0.14000000000000001</v>
      </c>
      <c r="N60" s="73">
        <v>0.02</v>
      </c>
      <c r="O60" s="73">
        <v>0.06</v>
      </c>
      <c r="P60" s="73">
        <v>0.55000000000000004</v>
      </c>
      <c r="Q60" s="30"/>
      <c r="R60" s="29">
        <v>129.07763770580002</v>
      </c>
      <c r="U60" s="29">
        <v>276.59493794099996</v>
      </c>
      <c r="V60" s="29">
        <v>507.09071955850004</v>
      </c>
      <c r="X60" s="30">
        <v>0.14000000000000001</v>
      </c>
      <c r="AA60" s="30">
        <v>0.3</v>
      </c>
      <c r="AB60" s="30">
        <v>0.55000000000000004</v>
      </c>
    </row>
    <row r="61" spans="1:28">
      <c r="A61" s="28" t="s">
        <v>136</v>
      </c>
      <c r="B61" s="29">
        <v>938649.98497700004</v>
      </c>
      <c r="C61" s="29">
        <v>422392.49323964998</v>
      </c>
      <c r="D61" s="29">
        <v>206502.99669494</v>
      </c>
      <c r="E61" s="29">
        <v>131410.99789678003</v>
      </c>
      <c r="F61" s="29">
        <v>18772.99969954</v>
      </c>
      <c r="G61" s="29">
        <v>56318.999098619999</v>
      </c>
      <c r="H61" s="29">
        <v>516257.49173735006</v>
      </c>
      <c r="J61" s="73">
        <v>1</v>
      </c>
      <c r="K61" s="73">
        <v>0.44999999999999996</v>
      </c>
      <c r="L61" s="73">
        <v>0.21999999999999997</v>
      </c>
      <c r="M61" s="73">
        <v>0.14000000000000001</v>
      </c>
      <c r="N61" s="73">
        <v>0.02</v>
      </c>
      <c r="O61" s="73">
        <v>0.06</v>
      </c>
      <c r="P61" s="73">
        <v>0.55000000000000004</v>
      </c>
      <c r="Q61" s="30"/>
      <c r="R61" s="29">
        <v>131.41099789678003</v>
      </c>
      <c r="U61" s="29">
        <v>281.59499549310004</v>
      </c>
      <c r="V61" s="29">
        <v>516.25749173735005</v>
      </c>
      <c r="X61" s="30">
        <v>0.14000000000000001</v>
      </c>
      <c r="AA61" s="30">
        <v>0.3</v>
      </c>
      <c r="AB61" s="30">
        <v>0.55000000000000004</v>
      </c>
    </row>
    <row r="62" spans="1:28">
      <c r="A62" s="28" t="s">
        <v>237</v>
      </c>
      <c r="B62" s="29">
        <v>945963.55316999997</v>
      </c>
      <c r="C62" s="29">
        <v>416223.96339479991</v>
      </c>
      <c r="D62" s="29">
        <v>208111.98169739998</v>
      </c>
      <c r="E62" s="29">
        <v>122975.2619121</v>
      </c>
      <c r="F62" s="29">
        <v>18919.2710634</v>
      </c>
      <c r="G62" s="29">
        <v>56757.813190199995</v>
      </c>
      <c r="H62" s="29">
        <v>529739.5897752</v>
      </c>
      <c r="J62" s="73">
        <v>1</v>
      </c>
      <c r="K62" s="73">
        <v>0.43999999999999989</v>
      </c>
      <c r="L62" s="73">
        <v>0.22</v>
      </c>
      <c r="M62" s="73">
        <v>0.13</v>
      </c>
      <c r="N62" s="73">
        <v>0.02</v>
      </c>
      <c r="O62" s="73">
        <v>0.06</v>
      </c>
      <c r="P62" s="73">
        <v>0.56000000000000005</v>
      </c>
      <c r="Q62" s="30"/>
      <c r="R62" s="29">
        <v>122.97526191210001</v>
      </c>
      <c r="U62" s="29">
        <v>283.78906595099994</v>
      </c>
      <c r="V62" s="29">
        <v>529.73958977519999</v>
      </c>
      <c r="X62" s="30">
        <v>0.13</v>
      </c>
      <c r="AA62" s="30">
        <v>0.3</v>
      </c>
      <c r="AB62" s="30">
        <v>0.56000000000000005</v>
      </c>
    </row>
    <row r="63" spans="1:28">
      <c r="A63" s="28" t="s">
        <v>238</v>
      </c>
      <c r="B63" s="29">
        <v>949739.13273499999</v>
      </c>
      <c r="C63" s="29">
        <v>427382.60973074997</v>
      </c>
      <c r="D63" s="29">
        <v>218440.00052905001</v>
      </c>
      <c r="E63" s="29">
        <v>132963.47858290002</v>
      </c>
      <c r="F63" s="29">
        <v>28492.173982049997</v>
      </c>
      <c r="G63" s="29">
        <v>56984.347964099994</v>
      </c>
      <c r="H63" s="29">
        <v>522356.52300425002</v>
      </c>
      <c r="J63" s="73">
        <v>1</v>
      </c>
      <c r="K63" s="73">
        <v>0.44999999999999996</v>
      </c>
      <c r="L63" s="73">
        <v>0.23</v>
      </c>
      <c r="M63" s="73">
        <v>0.14000000000000001</v>
      </c>
      <c r="N63" s="73">
        <v>2.9999999999999995E-2</v>
      </c>
      <c r="O63" s="73">
        <v>5.9999999999999991E-2</v>
      </c>
      <c r="P63" s="73">
        <v>0.55000000000000004</v>
      </c>
      <c r="R63" s="29">
        <v>132.96347858290002</v>
      </c>
      <c r="U63" s="29">
        <v>303.9165224752</v>
      </c>
      <c r="V63" s="29">
        <v>522.35652300424999</v>
      </c>
      <c r="X63" s="30">
        <v>0.14000000000000001</v>
      </c>
      <c r="AA63" s="30">
        <v>0.32</v>
      </c>
      <c r="AB63" s="30">
        <v>0.55000000000000004</v>
      </c>
    </row>
    <row r="64" spans="1:28">
      <c r="A64" s="28" t="s">
        <v>250</v>
      </c>
      <c r="B64" s="29">
        <v>999526.91538599995</v>
      </c>
      <c r="C64" s="29">
        <v>439791.84276983992</v>
      </c>
      <c r="D64" s="29">
        <v>229891.19053878001</v>
      </c>
      <c r="E64" s="29">
        <v>129938.49900018</v>
      </c>
      <c r="F64" s="29">
        <v>19990.538307719999</v>
      </c>
      <c r="G64" s="29">
        <v>59971.614923159992</v>
      </c>
      <c r="H64" s="29">
        <v>559735.07261616003</v>
      </c>
      <c r="J64" s="73">
        <v>1</v>
      </c>
      <c r="K64" s="73">
        <v>0.43999999999999995</v>
      </c>
      <c r="L64" s="73">
        <v>0.23</v>
      </c>
      <c r="M64" s="73">
        <v>0.13</v>
      </c>
      <c r="N64" s="73">
        <v>0.02</v>
      </c>
      <c r="O64" s="73">
        <v>0.06</v>
      </c>
      <c r="P64" s="73">
        <v>0.56000000000000005</v>
      </c>
      <c r="R64" s="29">
        <v>129.93849900018</v>
      </c>
      <c r="U64" s="29">
        <v>309.85334376966</v>
      </c>
      <c r="V64" s="29">
        <v>559.73507261615998</v>
      </c>
      <c r="X64" s="30">
        <v>0.13</v>
      </c>
      <c r="AA64" s="30">
        <v>0.31</v>
      </c>
      <c r="AB64" s="30">
        <v>0.56000000000000005</v>
      </c>
    </row>
    <row r="65" spans="1:28">
      <c r="A65" s="28" t="s">
        <v>251</v>
      </c>
      <c r="B65" s="29">
        <v>1036279.2744439999</v>
      </c>
      <c r="C65" s="29">
        <v>445600.08801092004</v>
      </c>
      <c r="D65" s="29">
        <v>227981.44037768</v>
      </c>
      <c r="E65" s="29">
        <v>134716.30567772</v>
      </c>
      <c r="F65" s="29">
        <v>20725.585488879999</v>
      </c>
      <c r="G65" s="29">
        <v>51813.963722200002</v>
      </c>
      <c r="H65" s="29">
        <v>590679.18643307989</v>
      </c>
      <c r="J65" s="73">
        <v>1</v>
      </c>
      <c r="K65" s="73">
        <v>0.4300000000000001</v>
      </c>
      <c r="L65" s="73">
        <v>0.22000000000000003</v>
      </c>
      <c r="M65" s="73">
        <v>0.13</v>
      </c>
      <c r="N65" s="73">
        <v>0.02</v>
      </c>
      <c r="O65" s="73">
        <v>5.000000000000001E-2</v>
      </c>
      <c r="P65" s="73">
        <v>0.56999999999999995</v>
      </c>
      <c r="R65" s="29">
        <v>134.71630567771999</v>
      </c>
      <c r="U65" s="29">
        <v>300.52098958876002</v>
      </c>
      <c r="V65" s="29">
        <v>590.67918643307985</v>
      </c>
      <c r="X65" s="30">
        <v>0.13</v>
      </c>
      <c r="AA65" s="30">
        <v>0.29000000000000004</v>
      </c>
      <c r="AB65" s="30">
        <v>0.56999999999999995</v>
      </c>
    </row>
    <row r="66" spans="1:28">
      <c r="A66" s="28" t="s">
        <v>252</v>
      </c>
      <c r="B66" s="29">
        <v>1054604.1925379999</v>
      </c>
      <c r="C66" s="29">
        <v>432387.71894058003</v>
      </c>
      <c r="D66" s="29">
        <v>242558.96428374</v>
      </c>
      <c r="E66" s="29">
        <v>116006.46117918</v>
      </c>
      <c r="F66" s="29">
        <v>21092.083850759998</v>
      </c>
      <c r="G66" s="29">
        <v>52730.209626900003</v>
      </c>
      <c r="H66" s="29">
        <v>622216.47359741991</v>
      </c>
      <c r="J66" s="73">
        <v>1</v>
      </c>
      <c r="K66" s="73">
        <v>0.41000000000000003</v>
      </c>
      <c r="L66" s="73">
        <v>0.23</v>
      </c>
      <c r="M66" s="73">
        <v>0.11</v>
      </c>
      <c r="N66" s="73">
        <v>0.02</v>
      </c>
      <c r="O66" s="73">
        <v>0.05</v>
      </c>
      <c r="P66" s="73">
        <v>0.59</v>
      </c>
      <c r="R66" s="29">
        <v>116.00646117917999</v>
      </c>
      <c r="U66" s="29">
        <v>316.38125776139998</v>
      </c>
      <c r="V66" s="29">
        <v>622.21647359741996</v>
      </c>
      <c r="X66" s="30">
        <v>0.11</v>
      </c>
      <c r="AA66" s="30">
        <v>0.30000000000000004</v>
      </c>
      <c r="AB66" s="30">
        <v>0.59</v>
      </c>
    </row>
    <row r="67" spans="1:28">
      <c r="A67" s="28" t="s">
        <v>253</v>
      </c>
      <c r="B67" s="29">
        <v>1457219.6856170001</v>
      </c>
      <c r="C67" s="29">
        <v>508569.67028033303</v>
      </c>
      <c r="D67" s="29">
        <v>272500.08121037902</v>
      </c>
      <c r="E67" s="29">
        <v>148636.407932934</v>
      </c>
      <c r="F67" s="29">
        <v>27687.174026723002</v>
      </c>
      <c r="G67" s="29">
        <v>59746.007110297003</v>
      </c>
      <c r="H67" s="29">
        <v>948650.01533666707</v>
      </c>
      <c r="J67" s="73">
        <v>1</v>
      </c>
      <c r="K67" s="73">
        <v>0.34899999999999998</v>
      </c>
      <c r="L67" s="73">
        <v>0.187</v>
      </c>
      <c r="M67" s="73">
        <v>0.10199999999999999</v>
      </c>
      <c r="N67" s="73">
        <v>1.9E-2</v>
      </c>
      <c r="O67" s="73">
        <v>4.1000000000000002E-2</v>
      </c>
      <c r="P67" s="73">
        <v>0.65100000000000002</v>
      </c>
      <c r="R67" s="29">
        <v>148.63640793293399</v>
      </c>
      <c r="U67" s="29">
        <v>359.93326234739902</v>
      </c>
      <c r="V67" s="29">
        <v>948.65001533666702</v>
      </c>
      <c r="X67" s="30">
        <v>0.10199999999999999</v>
      </c>
      <c r="AA67" s="30">
        <v>0.247</v>
      </c>
      <c r="AB67" s="30">
        <v>0.65100000000000002</v>
      </c>
    </row>
    <row r="68" spans="1:28">
      <c r="A68" s="28" t="s">
        <v>254</v>
      </c>
      <c r="B68" s="29">
        <v>1454245.5522159999</v>
      </c>
      <c r="C68" s="29">
        <v>514802.92548446392</v>
      </c>
      <c r="D68" s="29">
        <v>271943.91826439201</v>
      </c>
      <c r="E68" s="29">
        <v>162875.50184819198</v>
      </c>
      <c r="F68" s="29">
        <v>26176.419939887997</v>
      </c>
      <c r="G68" s="29">
        <v>53807.085431991996</v>
      </c>
      <c r="H68" s="29">
        <v>939442.626731536</v>
      </c>
      <c r="J68" s="73">
        <v>1</v>
      </c>
      <c r="K68" s="73">
        <v>0.35399999999999998</v>
      </c>
      <c r="L68" s="73">
        <v>0.18700000000000003</v>
      </c>
      <c r="M68" s="73">
        <v>0.11199999999999999</v>
      </c>
      <c r="N68" s="73">
        <v>1.7999999999999999E-2</v>
      </c>
      <c r="O68" s="73">
        <v>3.6999999999999998E-2</v>
      </c>
      <c r="P68" s="73">
        <v>0.64600000000000002</v>
      </c>
      <c r="R68" s="29">
        <v>162.87550184819199</v>
      </c>
      <c r="U68" s="29">
        <v>351.92742363627201</v>
      </c>
      <c r="V68" s="29">
        <v>939.44262673153605</v>
      </c>
      <c r="X68" s="30">
        <v>0.11199999999999999</v>
      </c>
      <c r="AA68" s="30">
        <v>0.24200000000000002</v>
      </c>
      <c r="AB68" s="30">
        <v>0.64600000000000002</v>
      </c>
    </row>
    <row r="69" spans="1:28">
      <c r="A69" s="28" t="s">
        <v>255</v>
      </c>
      <c r="B69" s="29">
        <v>1535835.617051</v>
      </c>
      <c r="C69" s="29">
        <v>549829.15090425801</v>
      </c>
      <c r="D69" s="29">
        <v>296416.27409084298</v>
      </c>
      <c r="E69" s="29">
        <v>168941.91787561</v>
      </c>
      <c r="F69" s="29">
        <v>29180.876723968999</v>
      </c>
      <c r="G69" s="29">
        <v>55290.082213835994</v>
      </c>
      <c r="H69" s="29">
        <v>986006.46614674199</v>
      </c>
      <c r="J69" s="73">
        <v>1</v>
      </c>
      <c r="K69" s="73">
        <v>0.35799999999999998</v>
      </c>
      <c r="L69" s="73">
        <v>0.19299999999999998</v>
      </c>
      <c r="M69" s="73">
        <v>0.11</v>
      </c>
      <c r="N69" s="73">
        <v>1.9E-2</v>
      </c>
      <c r="O69" s="73">
        <v>3.5999999999999997E-2</v>
      </c>
      <c r="P69" s="73">
        <v>0.64200000000000002</v>
      </c>
      <c r="R69" s="29">
        <v>168.94191787560999</v>
      </c>
      <c r="U69" s="29">
        <v>380.88723302864798</v>
      </c>
      <c r="V69" s="29">
        <v>986.00646614674201</v>
      </c>
      <c r="X69" s="30">
        <v>0.11</v>
      </c>
      <c r="AA69" s="30">
        <v>0.24799999999999997</v>
      </c>
      <c r="AB69" s="30">
        <v>0.64200000000000002</v>
      </c>
    </row>
    <row r="70" spans="1:28">
      <c r="A70" s="28" t="s">
        <v>259</v>
      </c>
      <c r="B70" s="29">
        <v>1519180.254593</v>
      </c>
      <c r="C70" s="29">
        <v>537789.81012592197</v>
      </c>
      <c r="D70" s="29">
        <v>284086.70760889101</v>
      </c>
      <c r="E70" s="29">
        <v>170148.18851441602</v>
      </c>
      <c r="F70" s="29">
        <v>27345.244582674</v>
      </c>
      <c r="G70" s="29">
        <v>56209.669419940998</v>
      </c>
      <c r="H70" s="29">
        <v>981390.44446707808</v>
      </c>
      <c r="J70" s="73">
        <v>1</v>
      </c>
      <c r="K70" s="73">
        <v>0.35399999999999998</v>
      </c>
      <c r="L70" s="73">
        <v>0.187</v>
      </c>
      <c r="M70" s="73">
        <v>0.112</v>
      </c>
      <c r="N70" s="73">
        <v>1.7999999999999999E-2</v>
      </c>
      <c r="O70" s="73">
        <v>3.6999999999999998E-2</v>
      </c>
      <c r="P70" s="73">
        <v>0.64600000000000002</v>
      </c>
      <c r="R70" s="29">
        <v>170.14818851441601</v>
      </c>
      <c r="U70" s="29">
        <v>367.64162161150597</v>
      </c>
      <c r="V70" s="29">
        <v>981.39044446707805</v>
      </c>
      <c r="X70" s="30">
        <v>0.112</v>
      </c>
      <c r="AA70" s="30">
        <v>0.24199999999999999</v>
      </c>
      <c r="AB70" s="30">
        <v>0.64600000000000002</v>
      </c>
    </row>
    <row r="71" spans="1:28">
      <c r="A71" s="28" t="s">
        <v>261</v>
      </c>
      <c r="B71" s="29">
        <v>1558352.870538</v>
      </c>
      <c r="C71" s="29">
        <v>556331.97478206595</v>
      </c>
      <c r="D71" s="29">
        <v>306995.51549598604</v>
      </c>
      <c r="E71" s="29">
        <v>152718.58131272401</v>
      </c>
      <c r="F71" s="29">
        <v>28050.351669683998</v>
      </c>
      <c r="G71" s="29">
        <v>68567.526303671999</v>
      </c>
      <c r="H71" s="29">
        <v>1002020.8957559341</v>
      </c>
      <c r="J71" s="73">
        <v>1</v>
      </c>
      <c r="K71" s="73">
        <v>0.35699999999999998</v>
      </c>
      <c r="L71" s="73">
        <v>0.19700000000000001</v>
      </c>
      <c r="M71" s="73">
        <v>9.8000000000000004E-2</v>
      </c>
      <c r="N71" s="73">
        <v>1.7999999999999999E-2</v>
      </c>
      <c r="O71" s="73">
        <v>4.3999999999999997E-2</v>
      </c>
      <c r="P71" s="73">
        <v>0.64300000000000002</v>
      </c>
      <c r="R71" s="29">
        <v>152.71858131272401</v>
      </c>
      <c r="U71" s="29">
        <v>403.61339346934204</v>
      </c>
      <c r="V71" s="29">
        <v>1002.020895755934</v>
      </c>
      <c r="X71" s="30">
        <v>9.8000000000000004E-2</v>
      </c>
      <c r="AA71" s="30">
        <v>0.25900000000000001</v>
      </c>
      <c r="AB71" s="30">
        <v>0.64300000000000002</v>
      </c>
    </row>
    <row r="72" spans="1:28">
      <c r="A72" s="28" t="s">
        <v>266</v>
      </c>
      <c r="B72" s="29">
        <v>1572726.884689</v>
      </c>
      <c r="C72" s="29">
        <v>559890.77094928396</v>
      </c>
      <c r="D72" s="29">
        <v>303536.28874497698</v>
      </c>
      <c r="E72" s="29">
        <v>155699.96158421101</v>
      </c>
      <c r="F72" s="29">
        <v>28309.083924401999</v>
      </c>
      <c r="G72" s="29">
        <v>72345.436695693992</v>
      </c>
      <c r="H72" s="29">
        <v>1012836.113739716</v>
      </c>
      <c r="J72" s="73">
        <v>1</v>
      </c>
      <c r="K72" s="73">
        <v>0.35599999999999998</v>
      </c>
      <c r="L72" s="73">
        <v>0.19299999999999998</v>
      </c>
      <c r="M72" s="73">
        <v>9.9000000000000005E-2</v>
      </c>
      <c r="N72" s="73">
        <v>1.7999999999999999E-2</v>
      </c>
      <c r="O72" s="73">
        <v>4.5999999999999999E-2</v>
      </c>
      <c r="P72" s="73">
        <v>0.64400000000000002</v>
      </c>
      <c r="R72" s="29">
        <v>155.699961584211</v>
      </c>
      <c r="U72" s="29">
        <v>404.19080936507299</v>
      </c>
      <c r="V72" s="29">
        <v>1012.836113739716</v>
      </c>
      <c r="X72" s="30">
        <v>9.9000000000000005E-2</v>
      </c>
      <c r="AA72" s="30">
        <v>0.25700000000000001</v>
      </c>
      <c r="AB72" s="30">
        <v>0.64400000000000002</v>
      </c>
    </row>
    <row r="73" spans="1:28">
      <c r="A73" s="28" t="s">
        <v>273</v>
      </c>
      <c r="B73" s="29">
        <v>1428990.1680940001</v>
      </c>
      <c r="C73" s="29">
        <v>508720.49984146398</v>
      </c>
      <c r="D73" s="29">
        <v>275795.10244214203</v>
      </c>
      <c r="E73" s="29">
        <v>141470.026641306</v>
      </c>
      <c r="F73" s="29">
        <v>25721.823025692</v>
      </c>
      <c r="G73" s="29">
        <v>65733.547732324005</v>
      </c>
      <c r="H73" s="29">
        <v>920269.6682525361</v>
      </c>
      <c r="J73" s="73">
        <v>1</v>
      </c>
      <c r="K73" s="73">
        <v>0.35599999999999998</v>
      </c>
      <c r="L73" s="73">
        <v>0.193</v>
      </c>
      <c r="M73" s="73">
        <v>9.8999999999999991E-2</v>
      </c>
      <c r="N73" s="73">
        <v>1.7999999999999999E-2</v>
      </c>
      <c r="O73" s="73">
        <v>4.5999999999999999E-2</v>
      </c>
      <c r="P73" s="73">
        <v>0.64400000000000002</v>
      </c>
      <c r="R73" s="29">
        <v>141.47002664130599</v>
      </c>
      <c r="U73" s="29">
        <v>367.25047320015807</v>
      </c>
      <c r="V73" s="29">
        <v>920.26966825253612</v>
      </c>
      <c r="X73" s="30">
        <v>9.8999999999999991E-2</v>
      </c>
      <c r="AA73" s="30">
        <v>0.25700000000000001</v>
      </c>
      <c r="AB73" s="30">
        <v>0.64400000000000002</v>
      </c>
    </row>
    <row r="74" spans="1:28">
      <c r="A74" s="28" t="s">
        <v>274</v>
      </c>
      <c r="B74" s="29">
        <v>1429347.608275</v>
      </c>
      <c r="C74" s="29">
        <v>531717.31027829996</v>
      </c>
      <c r="D74" s="29">
        <v>268717.35035570001</v>
      </c>
      <c r="E74" s="29">
        <v>134358.67517785</v>
      </c>
      <c r="F74" s="29">
        <v>25728.256948949998</v>
      </c>
      <c r="G74" s="29">
        <v>102913.02779579999</v>
      </c>
      <c r="H74" s="29">
        <v>897630.29799670004</v>
      </c>
      <c r="J74" s="73">
        <v>1</v>
      </c>
      <c r="K74" s="73">
        <v>0.372</v>
      </c>
      <c r="L74" s="73">
        <v>0.188</v>
      </c>
      <c r="M74" s="73">
        <v>9.4E-2</v>
      </c>
      <c r="N74" s="73">
        <v>1.7999999999999999E-2</v>
      </c>
      <c r="O74" s="73">
        <v>7.1999999999999995E-2</v>
      </c>
      <c r="P74" s="73">
        <v>0.628</v>
      </c>
      <c r="R74" s="29">
        <v>134.35867517785002</v>
      </c>
      <c r="U74" s="29">
        <v>397.35863510045004</v>
      </c>
      <c r="V74" s="29">
        <v>897.63029799670005</v>
      </c>
      <c r="X74" s="30">
        <v>9.4E-2</v>
      </c>
      <c r="AA74" s="30">
        <v>0.27800000000000002</v>
      </c>
      <c r="AB74" s="30">
        <v>0.628</v>
      </c>
    </row>
    <row r="75" spans="1:28">
      <c r="A75" s="28" t="s">
        <v>275</v>
      </c>
      <c r="B75" s="29">
        <v>1423698.770431</v>
      </c>
      <c r="C75" s="29">
        <v>542429.23153421097</v>
      </c>
      <c r="D75" s="29">
        <v>269079.067611459</v>
      </c>
      <c r="E75" s="29">
        <v>129556.588109221</v>
      </c>
      <c r="F75" s="29">
        <v>25626.577867757998</v>
      </c>
      <c r="G75" s="29">
        <v>118166.99794577301</v>
      </c>
      <c r="H75" s="29">
        <v>881269.53889678908</v>
      </c>
      <c r="J75" s="73">
        <v>1</v>
      </c>
      <c r="K75" s="73">
        <v>0.38099999999999995</v>
      </c>
      <c r="L75" s="73">
        <v>0.189</v>
      </c>
      <c r="M75" s="73">
        <v>9.0999999999999998E-2</v>
      </c>
      <c r="N75" s="73">
        <v>1.7999999999999999E-2</v>
      </c>
      <c r="O75" s="73">
        <v>8.3000000000000004E-2</v>
      </c>
      <c r="P75" s="73">
        <v>0.61899999999999999</v>
      </c>
      <c r="R75" s="29">
        <v>129.556588109221</v>
      </c>
      <c r="U75" s="29">
        <v>412.87264342499003</v>
      </c>
      <c r="V75" s="29">
        <v>881.26953889678907</v>
      </c>
      <c r="X75" s="30">
        <v>9.0999999999999998E-2</v>
      </c>
      <c r="AA75" s="30">
        <v>0.29000000000000004</v>
      </c>
      <c r="AB75" s="30">
        <v>0.61899999999999999</v>
      </c>
    </row>
    <row r="76" spans="1:28" s="112" customFormat="1">
      <c r="A76" s="110" t="s">
        <v>281</v>
      </c>
      <c r="B76" s="114">
        <v>1611198.7054000001</v>
      </c>
      <c r="C76" s="114">
        <v>623533.89898980001</v>
      </c>
      <c r="D76" s="114">
        <v>296460.56179360003</v>
      </c>
      <c r="E76" s="114">
        <v>148230.28089680002</v>
      </c>
      <c r="F76" s="114">
        <v>25779.179286400002</v>
      </c>
      <c r="G76" s="114">
        <v>153063.87701300002</v>
      </c>
      <c r="H76" s="114">
        <v>987664.80641020008</v>
      </c>
      <c r="J76" s="119">
        <v>1</v>
      </c>
      <c r="K76" s="119">
        <v>0.38700000000000001</v>
      </c>
      <c r="L76" s="119">
        <v>0.184</v>
      </c>
      <c r="M76" s="119">
        <v>9.1999999999999998E-2</v>
      </c>
      <c r="N76" s="119">
        <v>1.6E-2</v>
      </c>
      <c r="O76" s="119">
        <v>9.5000000000000001E-2</v>
      </c>
      <c r="P76" s="119">
        <v>0.61299999999999999</v>
      </c>
      <c r="R76" s="114">
        <v>148.23028089680002</v>
      </c>
      <c r="U76" s="114">
        <v>475.30361809300007</v>
      </c>
      <c r="V76" s="114">
        <v>987.66480641020007</v>
      </c>
      <c r="X76" s="120">
        <v>9.1999999999999998E-2</v>
      </c>
      <c r="AA76" s="120">
        <v>0.29499999999999998</v>
      </c>
      <c r="AB76" s="120">
        <v>0.61299999999999999</v>
      </c>
    </row>
    <row r="77" spans="1:28" s="112" customFormat="1">
      <c r="A77" s="110" t="s">
        <v>285</v>
      </c>
      <c r="B77" s="114">
        <v>1638566.1737490001</v>
      </c>
      <c r="C77" s="114">
        <v>658703.60184709809</v>
      </c>
      <c r="D77" s="114">
        <v>301496.17596981599</v>
      </c>
      <c r="E77" s="114">
        <v>145832.38946366101</v>
      </c>
      <c r="F77" s="114">
        <v>27855.624953733004</v>
      </c>
      <c r="G77" s="114">
        <v>183519.41145988801</v>
      </c>
      <c r="H77" s="114">
        <v>979862.57190190197</v>
      </c>
      <c r="J77" s="119">
        <v>1</v>
      </c>
      <c r="K77" s="119">
        <v>0.40200000000000002</v>
      </c>
      <c r="L77" s="119">
        <v>0.184</v>
      </c>
      <c r="M77" s="119">
        <v>8.8999999999999996E-2</v>
      </c>
      <c r="N77" s="119">
        <v>1.7000000000000001E-2</v>
      </c>
      <c r="O77" s="119">
        <v>0.112</v>
      </c>
      <c r="P77" s="119">
        <v>0.59799999999999998</v>
      </c>
      <c r="R77" s="114">
        <v>145.832389463661</v>
      </c>
      <c r="U77" s="114">
        <v>512.87121238343695</v>
      </c>
      <c r="V77" s="114">
        <v>979.86257190190202</v>
      </c>
      <c r="X77" s="120">
        <v>8.8999999999999996E-2</v>
      </c>
      <c r="AA77" s="120">
        <v>0.313</v>
      </c>
      <c r="AB77" s="120">
        <v>0.59799999999999998</v>
      </c>
    </row>
  </sheetData>
  <mergeCells count="18">
    <mergeCell ref="X5:AB5"/>
    <mergeCell ref="K1:P1"/>
    <mergeCell ref="K2:K6"/>
    <mergeCell ref="L3:L6"/>
    <mergeCell ref="M3:M6"/>
    <mergeCell ref="N3:N6"/>
    <mergeCell ref="O3:O6"/>
    <mergeCell ref="P2:P6"/>
    <mergeCell ref="F3:F6"/>
    <mergeCell ref="G3:G6"/>
    <mergeCell ref="B1:B6"/>
    <mergeCell ref="J1:J6"/>
    <mergeCell ref="R5:V5"/>
    <mergeCell ref="C1:H1"/>
    <mergeCell ref="C2:C6"/>
    <mergeCell ref="H2:H6"/>
    <mergeCell ref="D3:D6"/>
    <mergeCell ref="E3:E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B142"/>
  <sheetViews>
    <sheetView zoomScaleNormal="100" zoomScalePageLayoutView="85" workbookViewId="0">
      <pane xSplit="1" ySplit="7" topLeftCell="B97" activePane="bottomRight" state="frozen"/>
      <selection sqref="A1:H1048576"/>
      <selection pane="topRight" sqref="A1:H1048576"/>
      <selection pane="bottomLeft" sqref="A1:H1048576"/>
      <selection pane="bottomRight" activeCell="D108" sqref="D108"/>
    </sheetView>
  </sheetViews>
  <sheetFormatPr defaultColWidth="10.83203125" defaultRowHeight="13"/>
  <cols>
    <col min="1" max="1" width="12.58203125" style="24" bestFit="1" customWidth="1"/>
    <col min="2" max="2" width="10.83203125" style="24"/>
    <col min="3" max="3" width="18.08203125" style="24" customWidth="1"/>
    <col min="4" max="4" width="12.58203125" style="24" customWidth="1"/>
    <col min="5" max="6" width="10.83203125" style="24"/>
    <col min="7" max="7" width="12" style="24" customWidth="1"/>
    <col min="8" max="8" width="12.08203125" style="24" customWidth="1"/>
    <col min="9" max="9" width="14.58203125" style="24" bestFit="1" customWidth="1"/>
    <col min="10" max="19" width="10.83203125" style="24"/>
    <col min="20" max="20" width="12.08203125" style="24" customWidth="1"/>
    <col min="21" max="16384" width="10.83203125" style="24"/>
  </cols>
  <sheetData>
    <row r="1" spans="1:28">
      <c r="A1" s="68"/>
    </row>
    <row r="2" spans="1:28">
      <c r="A2" s="65"/>
      <c r="B2" s="178" t="s">
        <v>126</v>
      </c>
      <c r="C2" s="178"/>
      <c r="D2" s="178"/>
      <c r="E2" s="178"/>
      <c r="F2" s="178"/>
      <c r="G2" s="178"/>
      <c r="H2" s="178"/>
      <c r="J2" s="178" t="s">
        <v>11</v>
      </c>
      <c r="K2" s="178"/>
      <c r="L2" s="178"/>
      <c r="M2" s="178"/>
      <c r="N2" s="178"/>
      <c r="O2" s="178"/>
      <c r="P2" s="178"/>
    </row>
    <row r="3" spans="1:28">
      <c r="A3" s="74"/>
      <c r="B3" s="181" t="s">
        <v>92</v>
      </c>
      <c r="J3" s="181" t="s">
        <v>92</v>
      </c>
    </row>
    <row r="4" spans="1:28">
      <c r="B4" s="181"/>
      <c r="C4" s="182" t="s">
        <v>91</v>
      </c>
      <c r="D4" s="184" t="s">
        <v>131</v>
      </c>
      <c r="E4" s="185"/>
      <c r="F4" s="185"/>
      <c r="G4" s="186"/>
      <c r="H4" s="187" t="s">
        <v>130</v>
      </c>
      <c r="J4" s="181"/>
      <c r="K4" s="182" t="s">
        <v>91</v>
      </c>
      <c r="L4" s="184" t="s">
        <v>131</v>
      </c>
      <c r="M4" s="185"/>
      <c r="N4" s="185"/>
      <c r="O4" s="186"/>
      <c r="P4" s="187" t="s">
        <v>130</v>
      </c>
    </row>
    <row r="5" spans="1:28" ht="12.75" customHeight="1">
      <c r="B5" s="181"/>
      <c r="C5" s="183"/>
      <c r="D5" s="189" t="s">
        <v>20</v>
      </c>
      <c r="E5" s="191" t="s">
        <v>127</v>
      </c>
      <c r="F5" s="191" t="s">
        <v>129</v>
      </c>
      <c r="G5" s="191" t="s">
        <v>128</v>
      </c>
      <c r="H5" s="188"/>
      <c r="J5" s="181"/>
      <c r="K5" s="183"/>
      <c r="L5" s="189" t="s">
        <v>20</v>
      </c>
      <c r="M5" s="191" t="s">
        <v>127</v>
      </c>
      <c r="N5" s="191" t="s">
        <v>129</v>
      </c>
      <c r="O5" s="191" t="s">
        <v>128</v>
      </c>
      <c r="P5" s="188"/>
    </row>
    <row r="6" spans="1:28">
      <c r="B6" s="181"/>
      <c r="C6" s="183"/>
      <c r="D6" s="190"/>
      <c r="E6" s="192"/>
      <c r="F6" s="192"/>
      <c r="G6" s="192"/>
      <c r="H6" s="188"/>
      <c r="J6" s="181"/>
      <c r="K6" s="183"/>
      <c r="L6" s="190"/>
      <c r="M6" s="192"/>
      <c r="N6" s="192"/>
      <c r="O6" s="192"/>
      <c r="P6" s="188"/>
      <c r="R6" s="167" t="s">
        <v>235</v>
      </c>
      <c r="S6" s="167"/>
      <c r="T6" s="167"/>
      <c r="U6" s="167"/>
      <c r="V6" s="167"/>
      <c r="X6" s="167" t="s">
        <v>236</v>
      </c>
      <c r="Y6" s="167"/>
      <c r="Z6" s="167"/>
      <c r="AA6" s="167"/>
      <c r="AB6" s="167"/>
    </row>
    <row r="7" spans="1:28" ht="36" customHeight="1">
      <c r="B7" s="181"/>
      <c r="C7" s="183"/>
      <c r="D7" s="190"/>
      <c r="E7" s="192"/>
      <c r="F7" s="192"/>
      <c r="G7" s="192"/>
      <c r="H7" s="188"/>
      <c r="J7" s="181"/>
      <c r="K7" s="183"/>
      <c r="L7" s="190"/>
      <c r="M7" s="192"/>
      <c r="N7" s="192"/>
      <c r="O7" s="192"/>
      <c r="P7" s="188"/>
      <c r="R7" s="25" t="s">
        <v>231</v>
      </c>
      <c r="S7" s="25" t="s">
        <v>20</v>
      </c>
      <c r="T7" s="25" t="s">
        <v>232</v>
      </c>
      <c r="U7" s="25" t="s">
        <v>233</v>
      </c>
      <c r="V7" s="25" t="s">
        <v>234</v>
      </c>
      <c r="X7" s="25" t="s">
        <v>231</v>
      </c>
      <c r="Y7" s="25" t="s">
        <v>20</v>
      </c>
      <c r="Z7" s="25" t="s">
        <v>232</v>
      </c>
      <c r="AA7" s="25" t="s">
        <v>233</v>
      </c>
      <c r="AB7" s="25" t="s">
        <v>234</v>
      </c>
    </row>
    <row r="8" spans="1:28">
      <c r="A8" s="31" t="s">
        <v>99</v>
      </c>
      <c r="B8" s="32">
        <v>1094940.5</v>
      </c>
      <c r="C8" s="32">
        <v>867040.5</v>
      </c>
      <c r="D8" s="32">
        <v>11997.2</v>
      </c>
      <c r="E8" s="32">
        <v>592200</v>
      </c>
      <c r="F8" s="32">
        <v>1900</v>
      </c>
      <c r="G8" s="32">
        <v>260943</v>
      </c>
      <c r="H8" s="32">
        <v>227900</v>
      </c>
      <c r="I8" s="32"/>
      <c r="J8" s="26">
        <v>1</v>
      </c>
      <c r="K8" s="26">
        <v>0.79186083627375181</v>
      </c>
      <c r="L8" s="26">
        <v>1.0956942409199404E-2</v>
      </c>
      <c r="M8" s="26">
        <v>0.54085130653218139</v>
      </c>
      <c r="N8" s="26">
        <v>1.7352541074149692E-3</v>
      </c>
      <c r="O8" s="26">
        <v>0.23831705923746541</v>
      </c>
      <c r="P8" s="26">
        <v>0.20813916372624813</v>
      </c>
      <c r="R8" s="24">
        <v>592.20000000000005</v>
      </c>
      <c r="S8" s="27">
        <v>11.997200000000001</v>
      </c>
      <c r="T8" s="27">
        <v>1.9</v>
      </c>
      <c r="U8" s="27">
        <v>260.94299999999998</v>
      </c>
      <c r="V8" s="27">
        <v>227.9</v>
      </c>
      <c r="X8" s="26">
        <v>0.54085130653218139</v>
      </c>
      <c r="Y8" s="26">
        <v>1.0956942409199404E-2</v>
      </c>
      <c r="Z8" s="26">
        <v>1.7352541074149692E-3</v>
      </c>
      <c r="AA8" s="26">
        <v>0.23831705923746541</v>
      </c>
      <c r="AB8" s="26">
        <v>0.20813916372624813</v>
      </c>
    </row>
    <row r="9" spans="1:28">
      <c r="A9" s="31" t="s">
        <v>100</v>
      </c>
      <c r="B9" s="32">
        <v>1113222.8999999999</v>
      </c>
      <c r="C9" s="32">
        <v>882422.89999999991</v>
      </c>
      <c r="D9" s="32">
        <v>11845.2</v>
      </c>
      <c r="E9" s="32">
        <v>598400</v>
      </c>
      <c r="F9" s="32">
        <v>2300</v>
      </c>
      <c r="G9" s="32">
        <v>269878</v>
      </c>
      <c r="H9" s="32">
        <v>230800</v>
      </c>
      <c r="I9" s="32"/>
      <c r="J9" s="26">
        <v>1</v>
      </c>
      <c r="K9" s="26">
        <v>0.79267404578184653</v>
      </c>
      <c r="L9" s="26">
        <v>1.0640456641702215E-2</v>
      </c>
      <c r="M9" s="26">
        <v>0.53753834923805466</v>
      </c>
      <c r="N9" s="26">
        <v>2.066073200614181E-3</v>
      </c>
      <c r="O9" s="26">
        <v>0.24242943618928431</v>
      </c>
      <c r="P9" s="26">
        <v>0.20732595421815345</v>
      </c>
      <c r="R9" s="24">
        <v>598.4</v>
      </c>
      <c r="S9" s="27">
        <v>11.8452</v>
      </c>
      <c r="T9" s="27">
        <v>2.2999999999999998</v>
      </c>
      <c r="U9" s="27">
        <v>269.87799999999999</v>
      </c>
      <c r="V9" s="27">
        <v>230.8</v>
      </c>
      <c r="X9" s="26">
        <v>0.53753834923805466</v>
      </c>
      <c r="Y9" s="26">
        <v>1.0640456641702215E-2</v>
      </c>
      <c r="Z9" s="26">
        <v>2.066073200614181E-3</v>
      </c>
      <c r="AA9" s="26">
        <v>0.24242943618928431</v>
      </c>
      <c r="AB9" s="26">
        <v>0.20732595421815345</v>
      </c>
    </row>
    <row r="10" spans="1:28">
      <c r="A10" s="31" t="s">
        <v>101</v>
      </c>
      <c r="B10" s="32">
        <v>1127423</v>
      </c>
      <c r="C10" s="32">
        <v>879723</v>
      </c>
      <c r="D10" s="32">
        <v>12927.4</v>
      </c>
      <c r="E10" s="32">
        <v>596800</v>
      </c>
      <c r="F10" s="32">
        <v>1800</v>
      </c>
      <c r="G10" s="32">
        <v>268196</v>
      </c>
      <c r="H10" s="32">
        <v>247700</v>
      </c>
      <c r="I10" s="32"/>
      <c r="J10" s="26">
        <v>1</v>
      </c>
      <c r="K10" s="26">
        <v>0.78029541707061145</v>
      </c>
      <c r="L10" s="26">
        <v>1.146632630343713E-2</v>
      </c>
      <c r="M10" s="26">
        <v>0.52934878922995188</v>
      </c>
      <c r="N10" s="26">
        <v>1.5965613616184876E-3</v>
      </c>
      <c r="O10" s="26">
        <v>0.23788409496701771</v>
      </c>
      <c r="P10" s="26">
        <v>0.21970458292938852</v>
      </c>
      <c r="R10" s="24">
        <v>596.79999999999995</v>
      </c>
      <c r="S10" s="27">
        <v>12.9274</v>
      </c>
      <c r="T10" s="27">
        <v>1.8</v>
      </c>
      <c r="U10" s="27">
        <v>268.19600000000003</v>
      </c>
      <c r="V10" s="27">
        <v>247.7</v>
      </c>
      <c r="X10" s="26">
        <v>0.52934878922995188</v>
      </c>
      <c r="Y10" s="26">
        <v>1.146632630343713E-2</v>
      </c>
      <c r="Z10" s="26">
        <v>1.5965613616184876E-3</v>
      </c>
      <c r="AA10" s="26">
        <v>0.23788409496701771</v>
      </c>
      <c r="AB10" s="26">
        <v>0.21970458292938852</v>
      </c>
    </row>
    <row r="11" spans="1:28">
      <c r="A11" s="31" t="s">
        <v>102</v>
      </c>
      <c r="B11" s="32">
        <v>1170959.3</v>
      </c>
      <c r="C11" s="32">
        <v>899459.3</v>
      </c>
      <c r="D11" s="32">
        <v>13004.5</v>
      </c>
      <c r="E11" s="32">
        <v>611000</v>
      </c>
      <c r="F11" s="32">
        <v>2200</v>
      </c>
      <c r="G11" s="32">
        <v>273255</v>
      </c>
      <c r="H11" s="32">
        <v>271500</v>
      </c>
      <c r="I11" s="32"/>
      <c r="J11" s="26">
        <v>1</v>
      </c>
      <c r="K11" s="26">
        <v>0.7681388242956011</v>
      </c>
      <c r="L11" s="26">
        <v>1.1105851416014202E-2</v>
      </c>
      <c r="M11" s="26">
        <v>0.52179439541579287</v>
      </c>
      <c r="N11" s="26">
        <v>1.8788014237557189E-3</v>
      </c>
      <c r="O11" s="26">
        <v>0.2333599468401677</v>
      </c>
      <c r="P11" s="26">
        <v>0.23186117570439893</v>
      </c>
      <c r="R11" s="24">
        <v>611</v>
      </c>
      <c r="S11" s="27">
        <v>13.0045</v>
      </c>
      <c r="T11" s="27">
        <v>2.2000000000000002</v>
      </c>
      <c r="U11" s="27">
        <v>273.255</v>
      </c>
      <c r="V11" s="27">
        <v>271.5</v>
      </c>
      <c r="X11" s="26">
        <v>0.52179439541579287</v>
      </c>
      <c r="Y11" s="26">
        <v>1.1105851416014202E-2</v>
      </c>
      <c r="Z11" s="26">
        <v>1.8788014237557189E-3</v>
      </c>
      <c r="AA11" s="26">
        <v>0.2333599468401677</v>
      </c>
      <c r="AB11" s="26">
        <v>0.23186117570439893</v>
      </c>
    </row>
    <row r="12" spans="1:28">
      <c r="A12" s="31" t="s">
        <v>103</v>
      </c>
      <c r="B12" s="32">
        <v>1194241.3</v>
      </c>
      <c r="C12" s="32">
        <v>918341.3</v>
      </c>
      <c r="D12" s="32">
        <v>13702.6</v>
      </c>
      <c r="E12" s="32">
        <v>618000</v>
      </c>
      <c r="F12" s="32">
        <v>2200</v>
      </c>
      <c r="G12" s="32">
        <v>284439</v>
      </c>
      <c r="H12" s="32">
        <v>275900</v>
      </c>
      <c r="I12" s="32"/>
      <c r="J12" s="26">
        <v>1</v>
      </c>
      <c r="K12" s="26">
        <v>0.76897466198832687</v>
      </c>
      <c r="L12" s="26">
        <v>1.1473895602170181E-2</v>
      </c>
      <c r="M12" s="26">
        <v>0.51748335951871705</v>
      </c>
      <c r="N12" s="26">
        <v>1.842173771749478E-3</v>
      </c>
      <c r="O12" s="26">
        <v>0.23817548430120444</v>
      </c>
      <c r="P12" s="26">
        <v>0.23102533801167319</v>
      </c>
      <c r="R12" s="24">
        <v>618</v>
      </c>
      <c r="S12" s="27">
        <v>13.7026</v>
      </c>
      <c r="T12" s="27">
        <v>2.2000000000000002</v>
      </c>
      <c r="U12" s="27">
        <v>284.43900000000002</v>
      </c>
      <c r="V12" s="27">
        <v>275.89999999999998</v>
      </c>
      <c r="X12" s="26">
        <v>0.51748335951871705</v>
      </c>
      <c r="Y12" s="26">
        <v>1.1473895602170181E-2</v>
      </c>
      <c r="Z12" s="26">
        <v>1.842173771749478E-3</v>
      </c>
      <c r="AA12" s="26">
        <v>0.23817548430120444</v>
      </c>
      <c r="AB12" s="26">
        <v>0.23102533801167319</v>
      </c>
    </row>
    <row r="13" spans="1:28">
      <c r="A13" s="31" t="s">
        <v>104</v>
      </c>
      <c r="B13" s="32">
        <v>1203314.7</v>
      </c>
      <c r="C13" s="32">
        <v>927414.7</v>
      </c>
      <c r="D13" s="32">
        <v>15702.3</v>
      </c>
      <c r="E13" s="32">
        <v>622400</v>
      </c>
      <c r="F13" s="32">
        <v>2700</v>
      </c>
      <c r="G13" s="32">
        <v>286612</v>
      </c>
      <c r="H13" s="32">
        <v>275900</v>
      </c>
      <c r="I13" s="32"/>
      <c r="J13" s="26">
        <v>1</v>
      </c>
      <c r="K13" s="26">
        <v>0.77071667120828824</v>
      </c>
      <c r="L13" s="26">
        <v>1.3049204833947428E-2</v>
      </c>
      <c r="M13" s="26">
        <v>0.51723792620500686</v>
      </c>
      <c r="N13" s="26">
        <v>2.2438020577659362E-3</v>
      </c>
      <c r="O13" s="26">
        <v>0.23818540569644833</v>
      </c>
      <c r="P13" s="26">
        <v>0.22928332879171176</v>
      </c>
      <c r="R13" s="24">
        <v>622.4</v>
      </c>
      <c r="S13" s="27">
        <v>15.702299999999999</v>
      </c>
      <c r="T13" s="27">
        <v>2.7</v>
      </c>
      <c r="U13" s="27">
        <v>286.61200000000002</v>
      </c>
      <c r="V13" s="27">
        <v>275.89999999999998</v>
      </c>
      <c r="X13" s="26">
        <v>0.51723792620500686</v>
      </c>
      <c r="Y13" s="26">
        <v>1.3049204833947428E-2</v>
      </c>
      <c r="Z13" s="26">
        <v>2.2438020577659362E-3</v>
      </c>
      <c r="AA13" s="26">
        <v>0.23818540569644833</v>
      </c>
      <c r="AB13" s="26">
        <v>0.22928332879171176</v>
      </c>
    </row>
    <row r="14" spans="1:28">
      <c r="A14" s="31" t="s">
        <v>105</v>
      </c>
      <c r="B14" s="32">
        <v>1234360.8999999999</v>
      </c>
      <c r="C14" s="32">
        <v>915060.89999999991</v>
      </c>
      <c r="D14" s="32">
        <v>15617.5</v>
      </c>
      <c r="E14" s="32">
        <v>626800</v>
      </c>
      <c r="F14" s="32">
        <v>2000</v>
      </c>
      <c r="G14" s="32">
        <v>270643</v>
      </c>
      <c r="H14" s="32">
        <v>319300</v>
      </c>
      <c r="I14" s="32"/>
      <c r="J14" s="26">
        <v>1</v>
      </c>
      <c r="K14" s="26">
        <v>0.7413236274739422</v>
      </c>
      <c r="L14" s="26">
        <v>1.2652296423193574E-2</v>
      </c>
      <c r="M14" s="26">
        <v>0.50779314218394311</v>
      </c>
      <c r="N14" s="26">
        <v>1.6202716725716119E-3</v>
      </c>
      <c r="O14" s="26">
        <v>0.21925759313989937</v>
      </c>
      <c r="P14" s="26">
        <v>0.25867637252605785</v>
      </c>
      <c r="R14" s="24">
        <v>626.79999999999995</v>
      </c>
      <c r="S14" s="27">
        <v>15.6175</v>
      </c>
      <c r="T14" s="27">
        <v>2</v>
      </c>
      <c r="U14" s="27">
        <v>270.64299999999997</v>
      </c>
      <c r="V14" s="27">
        <v>319.3</v>
      </c>
      <c r="X14" s="26">
        <v>0.50779314218394311</v>
      </c>
      <c r="Y14" s="26">
        <v>1.2652296423193574E-2</v>
      </c>
      <c r="Z14" s="26">
        <v>1.6202716725716119E-3</v>
      </c>
      <c r="AA14" s="26">
        <v>0.21925759313989937</v>
      </c>
      <c r="AB14" s="26">
        <v>0.25867637252605785</v>
      </c>
    </row>
    <row r="15" spans="1:28">
      <c r="A15" s="31" t="s">
        <v>106</v>
      </c>
      <c r="B15" s="32">
        <v>1342490.7</v>
      </c>
      <c r="C15" s="32">
        <v>1011590.7</v>
      </c>
      <c r="D15" s="32">
        <v>18958.3</v>
      </c>
      <c r="E15" s="32">
        <v>716500</v>
      </c>
      <c r="F15" s="32">
        <v>2400</v>
      </c>
      <c r="G15" s="32">
        <v>273732</v>
      </c>
      <c r="H15" s="32">
        <v>330900</v>
      </c>
      <c r="I15" s="32"/>
      <c r="J15" s="26">
        <v>1</v>
      </c>
      <c r="K15" s="26">
        <v>0.75351784559848345</v>
      </c>
      <c r="L15" s="26">
        <v>1.4121736560260716E-2</v>
      </c>
      <c r="M15" s="26">
        <v>0.53370947001718527</v>
      </c>
      <c r="N15" s="26">
        <v>1.7877218814253239E-3</v>
      </c>
      <c r="O15" s="26">
        <v>0.20389861918596533</v>
      </c>
      <c r="P15" s="26">
        <v>0.24648215440151652</v>
      </c>
      <c r="R15" s="24">
        <v>716.5</v>
      </c>
      <c r="S15" s="27">
        <v>18.958299999999998</v>
      </c>
      <c r="T15" s="27">
        <v>2.4</v>
      </c>
      <c r="U15" s="27">
        <v>273.73200000000003</v>
      </c>
      <c r="V15" s="27">
        <v>330.9</v>
      </c>
      <c r="X15" s="26">
        <v>0.53370947001718527</v>
      </c>
      <c r="Y15" s="26">
        <v>1.4121736560260716E-2</v>
      </c>
      <c r="Z15" s="26">
        <v>1.7877218814253239E-3</v>
      </c>
      <c r="AA15" s="26">
        <v>0.20389861918596533</v>
      </c>
      <c r="AB15" s="26">
        <v>0.24648215440151652</v>
      </c>
    </row>
    <row r="16" spans="1:28">
      <c r="A16" s="31" t="s">
        <v>107</v>
      </c>
      <c r="B16" s="32">
        <v>1373481.3</v>
      </c>
      <c r="C16" s="32">
        <v>1007981.3</v>
      </c>
      <c r="D16" s="32">
        <v>14377</v>
      </c>
      <c r="E16" s="32">
        <v>733900</v>
      </c>
      <c r="F16" s="32">
        <v>1900</v>
      </c>
      <c r="G16" s="32">
        <v>257804</v>
      </c>
      <c r="H16" s="32">
        <v>365500</v>
      </c>
      <c r="I16" s="32"/>
      <c r="J16" s="26">
        <v>1</v>
      </c>
      <c r="K16" s="26">
        <v>0.73388789494258133</v>
      </c>
      <c r="L16" s="26">
        <v>1.0467561516855016E-2</v>
      </c>
      <c r="M16" s="26">
        <v>0.53433563310982102</v>
      </c>
      <c r="N16" s="26">
        <v>1.383346100161684E-3</v>
      </c>
      <c r="O16" s="26">
        <v>0.18770113579267514</v>
      </c>
      <c r="P16" s="26">
        <v>0.26611210505741867</v>
      </c>
      <c r="R16" s="24">
        <v>733.9</v>
      </c>
      <c r="S16" s="27">
        <v>14.377000000000001</v>
      </c>
      <c r="T16" s="27">
        <v>1.9</v>
      </c>
      <c r="U16" s="27">
        <v>257.80399999999997</v>
      </c>
      <c r="V16" s="27">
        <v>365.5</v>
      </c>
      <c r="X16" s="26">
        <v>0.53433563310982102</v>
      </c>
      <c r="Y16" s="26">
        <v>1.0467561516855016E-2</v>
      </c>
      <c r="Z16" s="26">
        <v>1.383346100161684E-3</v>
      </c>
      <c r="AA16" s="26">
        <v>0.18770113579267514</v>
      </c>
      <c r="AB16" s="26">
        <v>0.26611210505741867</v>
      </c>
    </row>
    <row r="17" spans="1:28">
      <c r="A17" s="31" t="s">
        <v>108</v>
      </c>
      <c r="B17" s="32">
        <v>1407945</v>
      </c>
      <c r="C17" s="32">
        <v>1015245</v>
      </c>
      <c r="D17" s="32">
        <v>14103.3</v>
      </c>
      <c r="E17" s="32">
        <v>747200</v>
      </c>
      <c r="F17" s="32">
        <v>2000</v>
      </c>
      <c r="G17" s="32">
        <v>251942</v>
      </c>
      <c r="H17" s="32">
        <v>392700</v>
      </c>
      <c r="I17" s="32"/>
      <c r="J17" s="26">
        <v>1</v>
      </c>
      <c r="K17" s="26">
        <v>0.72108285479901557</v>
      </c>
      <c r="L17" s="26">
        <v>1.0016939582156973E-2</v>
      </c>
      <c r="M17" s="26">
        <v>0.53070254875012879</v>
      </c>
      <c r="N17" s="26">
        <v>1.4205100341277536E-3</v>
      </c>
      <c r="O17" s="26">
        <v>0.17894306950910724</v>
      </c>
      <c r="P17" s="26">
        <v>0.27891714520098443</v>
      </c>
      <c r="R17" s="24">
        <v>747.2</v>
      </c>
      <c r="S17" s="27">
        <v>14.103299999999999</v>
      </c>
      <c r="T17" s="27">
        <v>2</v>
      </c>
      <c r="U17" s="27">
        <v>251.94200000000001</v>
      </c>
      <c r="V17" s="27">
        <v>392.7</v>
      </c>
      <c r="X17" s="26">
        <v>0.53070254875012879</v>
      </c>
      <c r="Y17" s="26">
        <v>1.0016939582156973E-2</v>
      </c>
      <c r="Z17" s="26">
        <v>1.4205100341277536E-3</v>
      </c>
      <c r="AA17" s="26">
        <v>0.17894306950910724</v>
      </c>
      <c r="AB17" s="26">
        <v>0.27891714520098443</v>
      </c>
    </row>
    <row r="18" spans="1:28">
      <c r="A18" s="31" t="s">
        <v>109</v>
      </c>
      <c r="B18" s="32">
        <v>1441582.9</v>
      </c>
      <c r="C18" s="32">
        <v>1032682.8999999999</v>
      </c>
      <c r="D18" s="32">
        <v>13703.4</v>
      </c>
      <c r="E18" s="32">
        <v>765900</v>
      </c>
      <c r="F18" s="32">
        <v>1900</v>
      </c>
      <c r="G18" s="32">
        <v>251180</v>
      </c>
      <c r="H18" s="32">
        <v>408900</v>
      </c>
      <c r="I18" s="32"/>
      <c r="J18" s="26">
        <v>1</v>
      </c>
      <c r="K18" s="26">
        <v>0.71635346118492382</v>
      </c>
      <c r="L18" s="26">
        <v>9.5058008804072246E-3</v>
      </c>
      <c r="M18" s="26">
        <v>0.53129098576294154</v>
      </c>
      <c r="N18" s="26">
        <v>1.3179956560250541E-3</v>
      </c>
      <c r="O18" s="26">
        <v>0.17423902572651218</v>
      </c>
      <c r="P18" s="26">
        <v>0.28364653881507612</v>
      </c>
      <c r="R18" s="24">
        <v>765.9</v>
      </c>
      <c r="S18" s="27">
        <v>13.7034</v>
      </c>
      <c r="T18" s="27">
        <v>1.9</v>
      </c>
      <c r="U18" s="27">
        <v>251.18</v>
      </c>
      <c r="V18" s="27">
        <v>408.9</v>
      </c>
      <c r="X18" s="26">
        <v>0.53129098576294154</v>
      </c>
      <c r="Y18" s="26">
        <v>9.5058008804072246E-3</v>
      </c>
      <c r="Z18" s="26">
        <v>1.3179956560250541E-3</v>
      </c>
      <c r="AA18" s="26">
        <v>0.17423902572651218</v>
      </c>
      <c r="AB18" s="26">
        <v>0.28364653881507612</v>
      </c>
    </row>
    <row r="19" spans="1:28">
      <c r="A19" s="31" t="s">
        <v>110</v>
      </c>
      <c r="B19" s="32">
        <v>1506430.6</v>
      </c>
      <c r="C19" s="32">
        <v>1066430.6000000001</v>
      </c>
      <c r="D19" s="32">
        <v>13081.3</v>
      </c>
      <c r="E19" s="32">
        <v>800800</v>
      </c>
      <c r="F19" s="32">
        <v>1600</v>
      </c>
      <c r="G19" s="32">
        <v>250949</v>
      </c>
      <c r="H19" s="32">
        <v>440000</v>
      </c>
      <c r="I19" s="32"/>
      <c r="J19" s="26">
        <v>1</v>
      </c>
      <c r="K19" s="26">
        <v>0.70791883807989564</v>
      </c>
      <c r="L19" s="26">
        <v>8.6836393259669565E-3</v>
      </c>
      <c r="M19" s="26">
        <v>0.53158771469458999</v>
      </c>
      <c r="N19" s="26">
        <v>1.0621133160731069E-3</v>
      </c>
      <c r="O19" s="26">
        <v>0.1665851715970188</v>
      </c>
      <c r="P19" s="26">
        <v>0.29208116192010436</v>
      </c>
      <c r="R19" s="24">
        <v>800.8</v>
      </c>
      <c r="S19" s="27">
        <v>13.081299999999999</v>
      </c>
      <c r="T19" s="27">
        <v>1.6</v>
      </c>
      <c r="U19" s="27">
        <v>250.94900000000001</v>
      </c>
      <c r="V19" s="27">
        <v>440</v>
      </c>
      <c r="X19" s="26">
        <v>0.53158771469458999</v>
      </c>
      <c r="Y19" s="26">
        <v>8.6836393259669565E-3</v>
      </c>
      <c r="Z19" s="26">
        <v>1.0621133160731069E-3</v>
      </c>
      <c r="AA19" s="26">
        <v>0.1665851715970188</v>
      </c>
      <c r="AB19" s="26">
        <v>0.29208116192010436</v>
      </c>
    </row>
    <row r="20" spans="1:28">
      <c r="A20" s="31" t="s">
        <v>111</v>
      </c>
      <c r="B20" s="32">
        <v>1584747.9</v>
      </c>
      <c r="C20" s="32">
        <v>1143647.8999999999</v>
      </c>
      <c r="D20" s="32">
        <v>12715</v>
      </c>
      <c r="E20" s="32">
        <v>865500</v>
      </c>
      <c r="F20" s="32">
        <v>1400</v>
      </c>
      <c r="G20" s="32">
        <v>264033</v>
      </c>
      <c r="H20" s="32">
        <v>441100</v>
      </c>
      <c r="I20" s="32"/>
      <c r="J20" s="26">
        <v>1</v>
      </c>
      <c r="K20" s="26">
        <v>0.72165919891737984</v>
      </c>
      <c r="L20" s="26">
        <v>8.0233581631501145E-3</v>
      </c>
      <c r="M20" s="26">
        <v>0.54614364846295116</v>
      </c>
      <c r="N20" s="26">
        <v>8.8342126845538022E-4</v>
      </c>
      <c r="O20" s="26">
        <v>0.16660883412434244</v>
      </c>
      <c r="P20" s="26">
        <v>0.27834080108262016</v>
      </c>
      <c r="R20" s="24">
        <v>865.5</v>
      </c>
      <c r="S20" s="27">
        <v>12.715</v>
      </c>
      <c r="T20" s="27">
        <v>1.4</v>
      </c>
      <c r="U20" s="27">
        <v>264.03300000000002</v>
      </c>
      <c r="V20" s="27">
        <v>441.1</v>
      </c>
      <c r="X20" s="26">
        <v>0.54614364846295116</v>
      </c>
      <c r="Y20" s="26">
        <v>8.0233581631501145E-3</v>
      </c>
      <c r="Z20" s="26">
        <v>8.8342126845538022E-4</v>
      </c>
      <c r="AA20" s="26">
        <v>0.16660883412434244</v>
      </c>
      <c r="AB20" s="26">
        <v>0.27834080108262016</v>
      </c>
    </row>
    <row r="21" spans="1:28">
      <c r="A21" s="31" t="s">
        <v>112</v>
      </c>
      <c r="B21" s="32">
        <v>1583113.8</v>
      </c>
      <c r="C21" s="32">
        <v>1153313.8</v>
      </c>
      <c r="D21" s="32">
        <v>12458.5</v>
      </c>
      <c r="E21" s="32">
        <v>875800</v>
      </c>
      <c r="F21" s="32">
        <v>1200</v>
      </c>
      <c r="G21" s="32">
        <v>263855</v>
      </c>
      <c r="H21" s="32">
        <v>429800</v>
      </c>
      <c r="I21" s="32"/>
      <c r="J21" s="26">
        <v>1</v>
      </c>
      <c r="K21" s="26">
        <v>0.72850972558005622</v>
      </c>
      <c r="L21" s="26">
        <v>7.8696174589596782E-3</v>
      </c>
      <c r="M21" s="26">
        <v>0.55321354661932698</v>
      </c>
      <c r="N21" s="26">
        <v>7.5799983551403565E-4</v>
      </c>
      <c r="O21" s="26">
        <v>0.16666837216629657</v>
      </c>
      <c r="P21" s="26">
        <v>0.27149027441994378</v>
      </c>
      <c r="R21" s="24">
        <v>875.8</v>
      </c>
      <c r="S21" s="27">
        <v>12.458500000000001</v>
      </c>
      <c r="T21" s="27">
        <v>1.2</v>
      </c>
      <c r="U21" s="27">
        <v>263.85500000000002</v>
      </c>
      <c r="V21" s="27">
        <v>429.8</v>
      </c>
      <c r="X21" s="26">
        <v>0.55321354661932698</v>
      </c>
      <c r="Y21" s="26">
        <v>7.8696174589596782E-3</v>
      </c>
      <c r="Z21" s="26">
        <v>7.5799983551403565E-4</v>
      </c>
      <c r="AA21" s="26">
        <v>0.16666837216629657</v>
      </c>
      <c r="AB21" s="26">
        <v>0.27149027441994378</v>
      </c>
    </row>
    <row r="22" spans="1:28">
      <c r="A22" s="31" t="s">
        <v>113</v>
      </c>
      <c r="B22" s="32">
        <v>1599455.4</v>
      </c>
      <c r="C22" s="32">
        <v>1176855.3999999999</v>
      </c>
      <c r="D22" s="32">
        <v>11978.7</v>
      </c>
      <c r="E22" s="32">
        <v>878900</v>
      </c>
      <c r="F22" s="32">
        <v>1200</v>
      </c>
      <c r="G22" s="32">
        <v>284777</v>
      </c>
      <c r="H22" s="32">
        <v>422600</v>
      </c>
      <c r="I22" s="32"/>
      <c r="J22" s="26">
        <v>1</v>
      </c>
      <c r="K22" s="26">
        <v>0.73578506784246689</v>
      </c>
      <c r="L22" s="26">
        <v>7.4892366489243785E-3</v>
      </c>
      <c r="M22" s="26">
        <v>0.54949953590453349</v>
      </c>
      <c r="N22" s="26">
        <v>7.5025536817094124E-4</v>
      </c>
      <c r="O22" s="26">
        <v>0.1780462274846801</v>
      </c>
      <c r="P22" s="26">
        <v>0.26421493215753311</v>
      </c>
      <c r="R22" s="24">
        <v>878.9</v>
      </c>
      <c r="S22" s="27">
        <v>11.9787</v>
      </c>
      <c r="T22" s="27">
        <v>1.2</v>
      </c>
      <c r="U22" s="27">
        <v>284.77699999999999</v>
      </c>
      <c r="V22" s="27">
        <v>422.6</v>
      </c>
      <c r="X22" s="26">
        <v>0.54949953590453349</v>
      </c>
      <c r="Y22" s="26">
        <v>7.4892366489243785E-3</v>
      </c>
      <c r="Z22" s="26">
        <v>7.5025536817094124E-4</v>
      </c>
      <c r="AA22" s="26">
        <v>0.1780462274846801</v>
      </c>
      <c r="AB22" s="26">
        <v>0.26421493215753311</v>
      </c>
    </row>
    <row r="23" spans="1:28">
      <c r="A23" s="31" t="s">
        <v>114</v>
      </c>
      <c r="B23" s="32">
        <v>1659631.5</v>
      </c>
      <c r="C23" s="32">
        <v>1229731.5</v>
      </c>
      <c r="D23" s="32">
        <v>11614.3</v>
      </c>
      <c r="E23" s="32">
        <v>915600</v>
      </c>
      <c r="F23" s="32">
        <v>1300</v>
      </c>
      <c r="G23" s="32">
        <v>301217</v>
      </c>
      <c r="H23" s="32">
        <v>429900</v>
      </c>
      <c r="I23" s="32"/>
      <c r="J23" s="26">
        <v>1</v>
      </c>
      <c r="K23" s="26">
        <v>0.74096659409031462</v>
      </c>
      <c r="L23" s="26">
        <v>6.9981197633330041E-3</v>
      </c>
      <c r="M23" s="26">
        <v>0.55168873331218404</v>
      </c>
      <c r="N23" s="26">
        <v>7.833064147071202E-4</v>
      </c>
      <c r="O23" s="26">
        <v>0.18149631409141126</v>
      </c>
      <c r="P23" s="26">
        <v>0.25903340590968538</v>
      </c>
      <c r="R23" s="24">
        <v>915.6</v>
      </c>
      <c r="S23" s="27">
        <v>11.6143</v>
      </c>
      <c r="T23" s="27">
        <v>1.3</v>
      </c>
      <c r="U23" s="27">
        <v>301.21699999999998</v>
      </c>
      <c r="V23" s="27">
        <v>429.9</v>
      </c>
      <c r="X23" s="26">
        <v>0.55168873331218404</v>
      </c>
      <c r="Y23" s="26">
        <v>6.9981197633330041E-3</v>
      </c>
      <c r="Z23" s="26">
        <v>7.833064147071202E-4</v>
      </c>
      <c r="AA23" s="26">
        <v>0.18149631409141126</v>
      </c>
      <c r="AB23" s="26">
        <v>0.25903340590968538</v>
      </c>
    </row>
    <row r="24" spans="1:28">
      <c r="A24" s="31" t="s">
        <v>115</v>
      </c>
      <c r="B24" s="32">
        <v>1860368.7</v>
      </c>
      <c r="C24" s="32">
        <v>1343568.7</v>
      </c>
      <c r="D24" s="32">
        <v>11221.8</v>
      </c>
      <c r="E24" s="32">
        <v>984700</v>
      </c>
      <c r="F24" s="32">
        <v>1200</v>
      </c>
      <c r="G24" s="32">
        <v>346447</v>
      </c>
      <c r="H24" s="32">
        <v>516800</v>
      </c>
      <c r="I24" s="32"/>
      <c r="J24" s="26">
        <v>1</v>
      </c>
      <c r="K24" s="26">
        <v>0.72220560365265229</v>
      </c>
      <c r="L24" s="26">
        <v>6.0320301024200202E-3</v>
      </c>
      <c r="M24" s="26">
        <v>0.52930368050161236</v>
      </c>
      <c r="N24" s="26">
        <v>6.4503342805111695E-4</v>
      </c>
      <c r="O24" s="26">
        <v>0.18622491337335445</v>
      </c>
      <c r="P24" s="26">
        <v>0.27779439634734771</v>
      </c>
      <c r="R24" s="24">
        <v>984.7</v>
      </c>
      <c r="S24" s="27">
        <v>11.2218</v>
      </c>
      <c r="T24" s="27">
        <v>1.2</v>
      </c>
      <c r="U24" s="27">
        <v>346.447</v>
      </c>
      <c r="V24" s="27">
        <v>516.79999999999995</v>
      </c>
      <c r="X24" s="26">
        <v>0.52930368050161236</v>
      </c>
      <c r="Y24" s="26">
        <v>6.0320301024200202E-3</v>
      </c>
      <c r="Z24" s="26">
        <v>6.4503342805111695E-4</v>
      </c>
      <c r="AA24" s="26">
        <v>0.18622491337335445</v>
      </c>
      <c r="AB24" s="26">
        <v>0.27779439634734771</v>
      </c>
    </row>
    <row r="25" spans="1:28">
      <c r="A25" s="31" t="s">
        <v>116</v>
      </c>
      <c r="B25" s="32">
        <v>1873029.6</v>
      </c>
      <c r="C25" s="32">
        <v>1334829.6000000001</v>
      </c>
      <c r="D25" s="32">
        <v>10784.7</v>
      </c>
      <c r="E25" s="32">
        <v>966500</v>
      </c>
      <c r="F25" s="32">
        <v>1100</v>
      </c>
      <c r="G25" s="32">
        <v>356445</v>
      </c>
      <c r="H25" s="32">
        <v>538200</v>
      </c>
      <c r="I25" s="32"/>
      <c r="J25" s="26">
        <v>1</v>
      </c>
      <c r="K25" s="26">
        <v>0.71265803807905659</v>
      </c>
      <c r="L25" s="26">
        <v>5.7578908523389059E-3</v>
      </c>
      <c r="M25" s="26">
        <v>0.51600893013116289</v>
      </c>
      <c r="N25" s="26">
        <v>5.8728383149951287E-4</v>
      </c>
      <c r="O25" s="26">
        <v>0.19030398665349441</v>
      </c>
      <c r="P25" s="26">
        <v>0.28734196192094347</v>
      </c>
      <c r="R25" s="24">
        <v>966.5</v>
      </c>
      <c r="S25" s="27">
        <v>10.784700000000001</v>
      </c>
      <c r="T25" s="27">
        <v>1.1000000000000001</v>
      </c>
      <c r="U25" s="27">
        <v>356.44499999999999</v>
      </c>
      <c r="V25" s="27">
        <v>538.20000000000005</v>
      </c>
      <c r="X25" s="26">
        <v>0.51600893013116289</v>
      </c>
      <c r="Y25" s="26">
        <v>5.7578908523389059E-3</v>
      </c>
      <c r="Z25" s="26">
        <v>5.8728383149951287E-4</v>
      </c>
      <c r="AA25" s="26">
        <v>0.19030398665349441</v>
      </c>
      <c r="AB25" s="26">
        <v>0.28734196192094347</v>
      </c>
    </row>
    <row r="26" spans="1:28">
      <c r="A26" s="31" t="s">
        <v>117</v>
      </c>
      <c r="B26" s="32">
        <v>1933314.2</v>
      </c>
      <c r="C26" s="32">
        <v>1386914.2</v>
      </c>
      <c r="D26" s="32">
        <v>10609.9</v>
      </c>
      <c r="E26" s="32">
        <v>1010000</v>
      </c>
      <c r="F26" s="32">
        <v>1200</v>
      </c>
      <c r="G26" s="32">
        <v>365104</v>
      </c>
      <c r="H26" s="32">
        <v>546400</v>
      </c>
      <c r="I26" s="32"/>
      <c r="J26" s="26">
        <v>1</v>
      </c>
      <c r="K26" s="26">
        <v>0.71737651334687347</v>
      </c>
      <c r="L26" s="26">
        <v>5.487933621963776E-3</v>
      </c>
      <c r="M26" s="26">
        <v>0.5224189632497398</v>
      </c>
      <c r="N26" s="26">
        <v>6.2069579792048293E-4</v>
      </c>
      <c r="O26" s="26">
        <v>0.18884876550329999</v>
      </c>
      <c r="P26" s="26">
        <v>0.28262348665312653</v>
      </c>
      <c r="R26" s="24">
        <v>1010</v>
      </c>
      <c r="S26" s="27">
        <v>10.6099</v>
      </c>
      <c r="T26" s="27">
        <v>1.2</v>
      </c>
      <c r="U26" s="27">
        <v>365.10399999999998</v>
      </c>
      <c r="V26" s="27">
        <v>546.4</v>
      </c>
      <c r="X26" s="26">
        <v>0.5224189632497398</v>
      </c>
      <c r="Y26" s="26">
        <v>5.487933621963776E-3</v>
      </c>
      <c r="Z26" s="26">
        <v>6.2069579792048293E-4</v>
      </c>
      <c r="AA26" s="26">
        <v>0.18884876550329999</v>
      </c>
      <c r="AB26" s="26">
        <v>0.28262348665312653</v>
      </c>
    </row>
    <row r="27" spans="1:28">
      <c r="A27" s="31" t="s">
        <v>118</v>
      </c>
      <c r="B27" s="32">
        <v>1993476.4</v>
      </c>
      <c r="C27" s="32">
        <v>1426476.4</v>
      </c>
      <c r="D27" s="32">
        <v>9504.5</v>
      </c>
      <c r="E27" s="32">
        <v>1049300</v>
      </c>
      <c r="F27" s="32">
        <v>1300</v>
      </c>
      <c r="G27" s="32">
        <v>366372</v>
      </c>
      <c r="H27" s="32">
        <v>567000</v>
      </c>
      <c r="I27" s="32"/>
      <c r="J27" s="26">
        <v>1</v>
      </c>
      <c r="K27" s="26">
        <v>0.7155722535767165</v>
      </c>
      <c r="L27" s="26">
        <v>4.7678016153088146E-3</v>
      </c>
      <c r="M27" s="26">
        <v>0.52636690356605176</v>
      </c>
      <c r="N27" s="26">
        <v>6.5212710820153179E-4</v>
      </c>
      <c r="O27" s="26">
        <v>0.18378547145077817</v>
      </c>
      <c r="P27" s="26">
        <v>0.2844277464232835</v>
      </c>
      <c r="R27" s="24">
        <v>1049.3</v>
      </c>
      <c r="S27" s="27">
        <v>9.5045000000000002</v>
      </c>
      <c r="T27" s="27">
        <v>1.3</v>
      </c>
      <c r="U27" s="27">
        <v>366.37200000000001</v>
      </c>
      <c r="V27" s="27">
        <v>567</v>
      </c>
      <c r="X27" s="26">
        <v>0.52636690356605176</v>
      </c>
      <c r="Y27" s="26">
        <v>4.7678016153088146E-3</v>
      </c>
      <c r="Z27" s="26">
        <v>6.5212710820153179E-4</v>
      </c>
      <c r="AA27" s="26">
        <v>0.18378547145077817</v>
      </c>
      <c r="AB27" s="26">
        <v>0.2844277464232835</v>
      </c>
    </row>
    <row r="28" spans="1:28">
      <c r="A28" s="31" t="s">
        <v>119</v>
      </c>
      <c r="B28" s="32">
        <v>2011089.4</v>
      </c>
      <c r="C28" s="32">
        <v>1446089.4</v>
      </c>
      <c r="D28" s="32">
        <v>8683.6</v>
      </c>
      <c r="E28" s="32">
        <v>1080900</v>
      </c>
      <c r="F28" s="32">
        <v>1300</v>
      </c>
      <c r="G28" s="32">
        <v>355206</v>
      </c>
      <c r="H28" s="32">
        <v>565000</v>
      </c>
      <c r="I28" s="32"/>
      <c r="J28" s="26">
        <v>1</v>
      </c>
      <c r="K28" s="26">
        <v>0.71905774054599458</v>
      </c>
      <c r="L28" s="26">
        <v>4.3178587684863743E-3</v>
      </c>
      <c r="M28" s="26">
        <v>0.53746989069705209</v>
      </c>
      <c r="N28" s="26">
        <v>6.4641581821275581E-4</v>
      </c>
      <c r="O28" s="26">
        <v>0.17662367471083087</v>
      </c>
      <c r="P28" s="26">
        <v>0.28094225945400542</v>
      </c>
      <c r="R28" s="24">
        <v>1080.9000000000001</v>
      </c>
      <c r="S28" s="27">
        <v>8.6836000000000002</v>
      </c>
      <c r="T28" s="27">
        <v>1.3</v>
      </c>
      <c r="U28" s="27">
        <v>355.20600000000002</v>
      </c>
      <c r="V28" s="27">
        <v>565</v>
      </c>
      <c r="X28" s="26">
        <v>0.53746989069705209</v>
      </c>
      <c r="Y28" s="26">
        <v>4.3178587684863743E-3</v>
      </c>
      <c r="Z28" s="26">
        <v>6.4641581821275581E-4</v>
      </c>
      <c r="AA28" s="26">
        <v>0.17662367471083087</v>
      </c>
      <c r="AB28" s="26">
        <v>0.28094225945400542</v>
      </c>
    </row>
    <row r="29" spans="1:28">
      <c r="A29" s="31" t="s">
        <v>120</v>
      </c>
      <c r="B29" s="32">
        <v>2024944.3</v>
      </c>
      <c r="C29" s="32">
        <v>1446244.3</v>
      </c>
      <c r="D29" s="32">
        <v>8683.6</v>
      </c>
      <c r="E29" s="32">
        <v>1083300</v>
      </c>
      <c r="F29" s="32">
        <v>1100</v>
      </c>
      <c r="G29" s="32">
        <v>353161</v>
      </c>
      <c r="H29" s="32">
        <v>578700</v>
      </c>
      <c r="I29" s="32"/>
      <c r="J29" s="26">
        <v>1</v>
      </c>
      <c r="K29" s="26">
        <v>0.71421436135305061</v>
      </c>
      <c r="L29" s="26">
        <v>4.2883154860111463E-3</v>
      </c>
      <c r="M29" s="26">
        <v>0.53497767815144348</v>
      </c>
      <c r="N29" s="26">
        <v>5.432248185789604E-4</v>
      </c>
      <c r="O29" s="26">
        <v>0.17440529104924021</v>
      </c>
      <c r="P29" s="26">
        <v>0.28578563864694945</v>
      </c>
      <c r="R29" s="24">
        <v>1083.3</v>
      </c>
      <c r="S29" s="27">
        <v>8.6836000000000002</v>
      </c>
      <c r="T29" s="27">
        <v>1.1000000000000001</v>
      </c>
      <c r="U29" s="27">
        <v>353.161</v>
      </c>
      <c r="V29" s="27">
        <v>578.70000000000005</v>
      </c>
      <c r="X29" s="26">
        <v>0.53497767815144348</v>
      </c>
      <c r="Y29" s="26">
        <v>4.2883154860111463E-3</v>
      </c>
      <c r="Z29" s="26">
        <v>5.432248185789604E-4</v>
      </c>
      <c r="AA29" s="26">
        <v>0.17440529104924021</v>
      </c>
      <c r="AB29" s="26">
        <v>0.28578563864694945</v>
      </c>
    </row>
    <row r="30" spans="1:28">
      <c r="A30" s="31" t="s">
        <v>121</v>
      </c>
      <c r="B30" s="32">
        <v>2058495.2</v>
      </c>
      <c r="C30" s="32">
        <v>1454595.2</v>
      </c>
      <c r="D30" s="32">
        <v>8683.6</v>
      </c>
      <c r="E30" s="32">
        <v>1085800</v>
      </c>
      <c r="F30" s="32">
        <v>1000</v>
      </c>
      <c r="G30" s="32">
        <v>359112</v>
      </c>
      <c r="H30" s="32">
        <v>603900</v>
      </c>
      <c r="I30" s="32"/>
      <c r="J30" s="26">
        <v>1</v>
      </c>
      <c r="K30" s="26">
        <v>0.70663035794302553</v>
      </c>
      <c r="L30" s="26">
        <v>4.2184213011524146E-3</v>
      </c>
      <c r="M30" s="26">
        <v>0.52747268975900452</v>
      </c>
      <c r="N30" s="26">
        <v>4.8579175700774041E-4</v>
      </c>
      <c r="O30" s="26">
        <v>0.17445364944256367</v>
      </c>
      <c r="P30" s="26">
        <v>0.29336964205697447</v>
      </c>
      <c r="R30" s="24">
        <v>1085.8</v>
      </c>
      <c r="S30" s="27">
        <v>8.6836000000000002</v>
      </c>
      <c r="T30" s="27">
        <v>1</v>
      </c>
      <c r="U30" s="27">
        <v>359.11200000000002</v>
      </c>
      <c r="V30" s="27">
        <v>603.9</v>
      </c>
      <c r="X30" s="26">
        <v>0.52747268975900452</v>
      </c>
      <c r="Y30" s="26">
        <v>4.2184213011524146E-3</v>
      </c>
      <c r="Z30" s="26">
        <v>4.8579175700774041E-4</v>
      </c>
      <c r="AA30" s="26">
        <v>0.17445364944256367</v>
      </c>
      <c r="AB30" s="26">
        <v>0.29336964205697447</v>
      </c>
    </row>
    <row r="31" spans="1:28">
      <c r="A31" s="31" t="s">
        <v>122</v>
      </c>
      <c r="B31" s="32">
        <v>2126320.5</v>
      </c>
      <c r="C31" s="32">
        <v>1502020.5</v>
      </c>
      <c r="D31" s="32">
        <v>8683.6</v>
      </c>
      <c r="E31" s="32">
        <v>1130600</v>
      </c>
      <c r="F31" s="32">
        <v>800</v>
      </c>
      <c r="G31" s="32">
        <v>361937</v>
      </c>
      <c r="H31" s="32">
        <v>624300</v>
      </c>
      <c r="I31" s="32"/>
      <c r="J31" s="26">
        <v>1</v>
      </c>
      <c r="K31" s="26">
        <v>0.70639421479499442</v>
      </c>
      <c r="L31" s="26">
        <v>4.0838622399586516E-3</v>
      </c>
      <c r="M31" s="26">
        <v>0.53171664384555384</v>
      </c>
      <c r="N31" s="26">
        <v>3.7623679026750671E-4</v>
      </c>
      <c r="O31" s="26">
        <v>0.17021751894881321</v>
      </c>
      <c r="P31" s="26">
        <v>0.29360578520500552</v>
      </c>
      <c r="R31" s="24">
        <v>1130.5999999999999</v>
      </c>
      <c r="S31" s="27">
        <v>8.6836000000000002</v>
      </c>
      <c r="T31" s="27">
        <v>0.8</v>
      </c>
      <c r="U31" s="27">
        <v>361.93700000000001</v>
      </c>
      <c r="V31" s="27">
        <v>624.29999999999995</v>
      </c>
      <c r="X31" s="26">
        <v>0.53171664384555384</v>
      </c>
      <c r="Y31" s="26">
        <v>4.0838622399586516E-3</v>
      </c>
      <c r="Z31" s="26">
        <v>3.7623679026750671E-4</v>
      </c>
      <c r="AA31" s="26">
        <v>0.17021751894881321</v>
      </c>
      <c r="AB31" s="26">
        <v>0.29360578520500552</v>
      </c>
    </row>
    <row r="32" spans="1:28">
      <c r="A32" s="31" t="s">
        <v>123</v>
      </c>
      <c r="B32" s="32">
        <v>2156992.5</v>
      </c>
      <c r="C32" s="32">
        <v>1509392.5</v>
      </c>
      <c r="D32" s="32">
        <v>8683.6</v>
      </c>
      <c r="E32" s="32">
        <v>1169800</v>
      </c>
      <c r="F32" s="32">
        <v>800</v>
      </c>
      <c r="G32" s="32">
        <v>330109</v>
      </c>
      <c r="H32" s="32">
        <v>647600</v>
      </c>
      <c r="I32" s="32"/>
      <c r="J32" s="26">
        <v>1</v>
      </c>
      <c r="K32" s="26">
        <v>0.69976715264424882</v>
      </c>
      <c r="L32" s="26">
        <v>4.0257905393736885E-3</v>
      </c>
      <c r="M32" s="26">
        <v>0.5423291921506449</v>
      </c>
      <c r="N32" s="26">
        <v>3.7088677869765428E-4</v>
      </c>
      <c r="O32" s="26">
        <v>0.15304132953637994</v>
      </c>
      <c r="P32" s="26">
        <v>0.30023284735575112</v>
      </c>
      <c r="R32" s="24">
        <v>1169.8</v>
      </c>
      <c r="S32" s="27">
        <v>8.6836000000000002</v>
      </c>
      <c r="T32" s="27">
        <v>0.8</v>
      </c>
      <c r="U32" s="27">
        <v>330.10899999999998</v>
      </c>
      <c r="V32" s="27">
        <v>647.6</v>
      </c>
      <c r="X32" s="26">
        <v>0.5423291921506449</v>
      </c>
      <c r="Y32" s="26">
        <v>4.0257905393736885E-3</v>
      </c>
      <c r="Z32" s="26">
        <v>3.7088677869765428E-4</v>
      </c>
      <c r="AA32" s="26">
        <v>0.15304132953637994</v>
      </c>
      <c r="AB32" s="26">
        <v>0.30023284735575112</v>
      </c>
    </row>
    <row r="33" spans="1:28">
      <c r="A33" s="31" t="s">
        <v>124</v>
      </c>
      <c r="B33" s="32">
        <v>2175387.7000000002</v>
      </c>
      <c r="C33" s="32">
        <v>1508487.7000000002</v>
      </c>
      <c r="D33" s="32">
        <v>8683.6</v>
      </c>
      <c r="E33" s="32">
        <v>1158500</v>
      </c>
      <c r="F33" s="32">
        <v>700</v>
      </c>
      <c r="G33" s="32">
        <v>340604</v>
      </c>
      <c r="H33" s="32">
        <v>666900</v>
      </c>
      <c r="I33" s="32"/>
      <c r="J33" s="26">
        <v>1</v>
      </c>
      <c r="K33" s="26">
        <v>0.69343395662299645</v>
      </c>
      <c r="L33" s="26">
        <v>3.9917482295224894E-3</v>
      </c>
      <c r="M33" s="26">
        <v>0.53254874981595235</v>
      </c>
      <c r="N33" s="26">
        <v>3.2178172194317358E-4</v>
      </c>
      <c r="O33" s="26">
        <v>0.15657163088676099</v>
      </c>
      <c r="P33" s="26">
        <v>0.30656604337700355</v>
      </c>
      <c r="R33" s="24">
        <v>1158.5</v>
      </c>
      <c r="S33" s="27">
        <v>8.6836000000000002</v>
      </c>
      <c r="T33" s="27">
        <v>0.7</v>
      </c>
      <c r="U33" s="27">
        <v>340.60399999999998</v>
      </c>
      <c r="V33" s="27">
        <v>666.9</v>
      </c>
      <c r="X33" s="26">
        <v>0.53254874981595235</v>
      </c>
      <c r="Y33" s="26">
        <v>3.9917482295224894E-3</v>
      </c>
      <c r="Z33" s="26">
        <v>3.2178172194317358E-4</v>
      </c>
      <c r="AA33" s="26">
        <v>0.15657163088676099</v>
      </c>
      <c r="AB33" s="26">
        <v>0.30656604337700355</v>
      </c>
    </row>
    <row r="34" spans="1:28">
      <c r="A34" s="31" t="s">
        <v>125</v>
      </c>
      <c r="B34" s="32">
        <v>2194934.1</v>
      </c>
      <c r="C34" s="32">
        <v>1512734.1</v>
      </c>
      <c r="D34" s="32">
        <v>8683.6</v>
      </c>
      <c r="E34" s="32">
        <v>1185200</v>
      </c>
      <c r="F34" s="32">
        <v>700</v>
      </c>
      <c r="G34" s="32">
        <v>318151</v>
      </c>
      <c r="H34" s="32">
        <v>682200</v>
      </c>
      <c r="I34" s="32"/>
      <c r="J34" s="26">
        <v>1</v>
      </c>
      <c r="K34" s="26">
        <v>0.6891934022073829</v>
      </c>
      <c r="L34" s="26">
        <v>3.9562007806976983E-3</v>
      </c>
      <c r="M34" s="26">
        <v>0.5399706533330545</v>
      </c>
      <c r="N34" s="26">
        <v>3.1891618067257692E-4</v>
      </c>
      <c r="O34" s="26">
        <v>0.14494785971023003</v>
      </c>
      <c r="P34" s="26">
        <v>0.3108065977926171</v>
      </c>
      <c r="R34" s="24">
        <v>1185.2</v>
      </c>
      <c r="S34" s="27">
        <v>8.6836000000000002</v>
      </c>
      <c r="T34" s="27">
        <v>0.7</v>
      </c>
      <c r="U34" s="27">
        <v>318.15100000000001</v>
      </c>
      <c r="V34" s="27">
        <v>682.2</v>
      </c>
      <c r="X34" s="26">
        <v>0.5399706533330545</v>
      </c>
      <c r="Y34" s="26">
        <v>3.9562007806976983E-3</v>
      </c>
      <c r="Z34" s="26">
        <v>3.1891618067257692E-4</v>
      </c>
      <c r="AA34" s="26">
        <v>0.14494785971023003</v>
      </c>
      <c r="AB34" s="26">
        <v>0.3108065977926171</v>
      </c>
    </row>
    <row r="35" spans="1:28">
      <c r="A35" s="31" t="s">
        <v>29</v>
      </c>
      <c r="B35" s="32">
        <v>2215905.2000000002</v>
      </c>
      <c r="C35" s="32">
        <v>1508105.2000000002</v>
      </c>
      <c r="D35" s="32">
        <v>8683.6</v>
      </c>
      <c r="E35" s="32">
        <v>1169200</v>
      </c>
      <c r="F35" s="32">
        <v>700</v>
      </c>
      <c r="G35" s="32">
        <v>329522</v>
      </c>
      <c r="H35" s="32">
        <v>707800</v>
      </c>
      <c r="I35" s="32"/>
      <c r="J35" s="26">
        <v>1</v>
      </c>
      <c r="K35" s="26">
        <v>0.68058200323732265</v>
      </c>
      <c r="L35" s="26">
        <v>3.9187597014529322E-3</v>
      </c>
      <c r="M35" s="26">
        <v>0.52763990084052326</v>
      </c>
      <c r="N35" s="26">
        <v>3.1589799058190756E-4</v>
      </c>
      <c r="O35" s="26">
        <v>0.1487076252179019</v>
      </c>
      <c r="P35" s="26">
        <v>0.31941799676267735</v>
      </c>
      <c r="R35" s="24">
        <v>1169.2</v>
      </c>
      <c r="S35" s="27">
        <v>8.6836000000000002</v>
      </c>
      <c r="T35" s="27">
        <v>0.7</v>
      </c>
      <c r="U35" s="27">
        <v>329.52199999999999</v>
      </c>
      <c r="V35" s="27">
        <v>707.8</v>
      </c>
      <c r="X35" s="26">
        <v>0.52763990084052326</v>
      </c>
      <c r="Y35" s="26">
        <v>3.9187597014529322E-3</v>
      </c>
      <c r="Z35" s="26">
        <v>3.1589799058190756E-4</v>
      </c>
      <c r="AA35" s="26">
        <v>0.1487076252179019</v>
      </c>
      <c r="AB35" s="26">
        <v>0.31941799676267735</v>
      </c>
    </row>
    <row r="36" spans="1:28">
      <c r="A36" s="31" t="s">
        <v>30</v>
      </c>
      <c r="B36" s="32">
        <v>2246358.7999999998</v>
      </c>
      <c r="C36" s="32">
        <v>1533158.7999999998</v>
      </c>
      <c r="D36" s="32">
        <v>8683.6</v>
      </c>
      <c r="E36" s="32">
        <v>1213900</v>
      </c>
      <c r="F36" s="32">
        <v>600</v>
      </c>
      <c r="G36" s="32">
        <v>309975</v>
      </c>
      <c r="H36" s="32">
        <v>713200</v>
      </c>
      <c r="I36" s="32"/>
      <c r="J36" s="26">
        <v>1</v>
      </c>
      <c r="K36" s="26">
        <v>0.68250842207398033</v>
      </c>
      <c r="L36" s="26">
        <v>3.8656335755445663E-3</v>
      </c>
      <c r="M36" s="26">
        <v>0.54038562316937089</v>
      </c>
      <c r="N36" s="26">
        <v>2.6709891580988757E-4</v>
      </c>
      <c r="O36" s="26">
        <v>0.13798997738028315</v>
      </c>
      <c r="P36" s="26">
        <v>0.31749157792601967</v>
      </c>
      <c r="R36" s="24">
        <v>1213.9000000000001</v>
      </c>
      <c r="S36" s="27">
        <v>8.6836000000000002</v>
      </c>
      <c r="T36" s="27">
        <v>0.6</v>
      </c>
      <c r="U36" s="27">
        <v>309.97500000000002</v>
      </c>
      <c r="V36" s="27">
        <v>713.2</v>
      </c>
      <c r="X36" s="26">
        <v>0.54038562316937089</v>
      </c>
      <c r="Y36" s="26">
        <v>3.8656335755445663E-3</v>
      </c>
      <c r="Z36" s="26">
        <v>2.6709891580988757E-4</v>
      </c>
      <c r="AA36" s="26">
        <v>0.13798997738028315</v>
      </c>
      <c r="AB36" s="26">
        <v>0.31749157792601967</v>
      </c>
    </row>
    <row r="37" spans="1:28">
      <c r="A37" s="31" t="s">
        <v>31</v>
      </c>
      <c r="B37" s="32">
        <v>2249169.7999999998</v>
      </c>
      <c r="C37" s="32">
        <v>1536769.7999999998</v>
      </c>
      <c r="D37" s="32">
        <v>8683.6</v>
      </c>
      <c r="E37" s="32">
        <v>1220500</v>
      </c>
      <c r="F37" s="32">
        <v>600</v>
      </c>
      <c r="G37" s="32">
        <v>306986</v>
      </c>
      <c r="H37" s="32">
        <v>712400</v>
      </c>
      <c r="I37" s="32"/>
      <c r="J37" s="26">
        <v>1</v>
      </c>
      <c r="K37" s="26">
        <v>0.68326090809150997</v>
      </c>
      <c r="L37" s="26">
        <v>3.8608023280412183E-3</v>
      </c>
      <c r="M37" s="26">
        <v>0.54264466826826507</v>
      </c>
      <c r="N37" s="26">
        <v>2.6676509705936833E-4</v>
      </c>
      <c r="O37" s="26">
        <v>0.13648858347644541</v>
      </c>
      <c r="P37" s="26">
        <v>0.31673909190848998</v>
      </c>
      <c r="R37" s="24">
        <v>1220.5</v>
      </c>
      <c r="S37" s="27">
        <v>8.6836000000000002</v>
      </c>
      <c r="T37" s="27">
        <v>0.6</v>
      </c>
      <c r="U37" s="27">
        <v>306.98599999999999</v>
      </c>
      <c r="V37" s="27">
        <v>712.4</v>
      </c>
      <c r="X37" s="26">
        <v>0.54264466826826507</v>
      </c>
      <c r="Y37" s="26">
        <v>3.8608023280412183E-3</v>
      </c>
      <c r="Z37" s="26">
        <v>2.6676509705936833E-4</v>
      </c>
      <c r="AA37" s="26">
        <v>0.13648858347644541</v>
      </c>
      <c r="AB37" s="26">
        <v>0.31673909190848998</v>
      </c>
    </row>
    <row r="38" spans="1:28">
      <c r="A38" s="31" t="s">
        <v>32</v>
      </c>
      <c r="B38" s="32">
        <v>2266703</v>
      </c>
      <c r="C38" s="32">
        <v>1507003</v>
      </c>
      <c r="D38" s="32">
        <v>8683.6</v>
      </c>
      <c r="E38" s="32">
        <v>1210000</v>
      </c>
      <c r="F38" s="32">
        <v>500</v>
      </c>
      <c r="G38" s="32">
        <v>287819</v>
      </c>
      <c r="H38" s="32">
        <v>759700</v>
      </c>
      <c r="I38" s="32"/>
      <c r="J38" s="26">
        <v>1</v>
      </c>
      <c r="K38" s="26">
        <v>0.66484360765393613</v>
      </c>
      <c r="L38" s="26">
        <v>3.8309385923078589E-3</v>
      </c>
      <c r="M38" s="26">
        <v>0.53381497267176159</v>
      </c>
      <c r="N38" s="26">
        <v>2.2058469945114115E-4</v>
      </c>
      <c r="O38" s="26">
        <v>0.12697693522265599</v>
      </c>
      <c r="P38" s="26">
        <v>0.33515639234606387</v>
      </c>
      <c r="R38" s="24">
        <v>1210</v>
      </c>
      <c r="S38" s="27">
        <v>8.6836000000000002</v>
      </c>
      <c r="T38" s="27">
        <v>0.5</v>
      </c>
      <c r="U38" s="27">
        <v>287.81900000000002</v>
      </c>
      <c r="V38" s="27">
        <v>759.7</v>
      </c>
      <c r="X38" s="26">
        <v>0.53381497267176159</v>
      </c>
      <c r="Y38" s="26">
        <v>3.8309385923078589E-3</v>
      </c>
      <c r="Z38" s="26">
        <v>2.2058469945114115E-4</v>
      </c>
      <c r="AA38" s="26">
        <v>0.12697693522265599</v>
      </c>
      <c r="AB38" s="26">
        <v>0.33515639234606387</v>
      </c>
    </row>
    <row r="39" spans="1:28">
      <c r="A39" s="31" t="s">
        <v>33</v>
      </c>
      <c r="B39" s="32">
        <v>2280173.9</v>
      </c>
      <c r="C39" s="32">
        <v>1504873.9</v>
      </c>
      <c r="D39" s="32">
        <v>8683.6</v>
      </c>
      <c r="E39" s="32">
        <v>1179700</v>
      </c>
      <c r="F39" s="32">
        <v>550</v>
      </c>
      <c r="G39" s="32">
        <v>315940</v>
      </c>
      <c r="H39" s="32">
        <v>775300</v>
      </c>
      <c r="I39" s="32"/>
      <c r="J39" s="26">
        <v>1</v>
      </c>
      <c r="K39" s="26">
        <v>0.65998207417425481</v>
      </c>
      <c r="L39" s="26">
        <v>3.8083060243782286E-3</v>
      </c>
      <c r="M39" s="26">
        <v>0.5173728196783588</v>
      </c>
      <c r="N39" s="26">
        <v>2.4120967264821337E-4</v>
      </c>
      <c r="O39" s="26">
        <v>0.13855960722995733</v>
      </c>
      <c r="P39" s="26">
        <v>0.34001792582574514</v>
      </c>
      <c r="R39" s="24">
        <v>1179.7</v>
      </c>
      <c r="S39" s="27">
        <v>8.6836000000000002</v>
      </c>
      <c r="T39" s="27">
        <v>0.55000000000000004</v>
      </c>
      <c r="U39" s="27">
        <v>315.94</v>
      </c>
      <c r="V39" s="27">
        <v>775.3</v>
      </c>
      <c r="X39" s="26">
        <v>0.5173728196783588</v>
      </c>
      <c r="Y39" s="26">
        <v>3.8083060243782286E-3</v>
      </c>
      <c r="Z39" s="26">
        <v>2.4120967264821337E-4</v>
      </c>
      <c r="AA39" s="26">
        <v>0.13855960722995733</v>
      </c>
      <c r="AB39" s="26">
        <v>0.34001792582574514</v>
      </c>
    </row>
    <row r="40" spans="1:28">
      <c r="A40" s="31" t="s">
        <v>34</v>
      </c>
      <c r="B40" s="32">
        <v>1178103.6000000001</v>
      </c>
      <c r="C40" s="32">
        <v>772337.8</v>
      </c>
      <c r="D40" s="32">
        <v>4439.8999999999996</v>
      </c>
      <c r="E40" s="32">
        <v>595604</v>
      </c>
      <c r="F40" s="32">
        <v>256</v>
      </c>
      <c r="G40" s="32">
        <v>172038</v>
      </c>
      <c r="H40" s="32">
        <v>405765.8</v>
      </c>
      <c r="I40" s="32"/>
      <c r="J40" s="26">
        <v>1</v>
      </c>
      <c r="K40" s="26">
        <v>0.65557714958175151</v>
      </c>
      <c r="L40" s="26">
        <v>3.7686838407080662E-3</v>
      </c>
      <c r="M40" s="26">
        <v>0.50556165009596776</v>
      </c>
      <c r="N40" s="26">
        <v>2.1729837681507805E-4</v>
      </c>
      <c r="O40" s="26">
        <v>0.14602960215043906</v>
      </c>
      <c r="P40" s="26">
        <v>0.34442285041824838</v>
      </c>
      <c r="R40" s="24">
        <v>595.60400000000004</v>
      </c>
      <c r="S40" s="27">
        <v>4.4398999999999997</v>
      </c>
      <c r="T40" s="27">
        <v>0.25600000000000001</v>
      </c>
      <c r="U40" s="27">
        <v>172.03800000000001</v>
      </c>
      <c r="V40" s="27">
        <v>405.76580000000001</v>
      </c>
      <c r="X40" s="26">
        <v>0.50556165009596776</v>
      </c>
      <c r="Y40" s="26">
        <v>3.7686838407080662E-3</v>
      </c>
      <c r="Z40" s="26">
        <v>2.1729837681507805E-4</v>
      </c>
      <c r="AA40" s="26">
        <v>0.14602960215043906</v>
      </c>
      <c r="AB40" s="26">
        <v>0.34442285041824838</v>
      </c>
    </row>
    <row r="41" spans="1:28">
      <c r="A41" s="31" t="s">
        <v>35</v>
      </c>
      <c r="B41" s="32">
        <v>1180560.1000000001</v>
      </c>
      <c r="C41" s="32">
        <v>778882.40000000014</v>
      </c>
      <c r="D41" s="32">
        <v>4439.8999999999996</v>
      </c>
      <c r="E41" s="32">
        <v>594326</v>
      </c>
      <c r="F41" s="32">
        <v>256</v>
      </c>
      <c r="G41" s="32">
        <v>179861</v>
      </c>
      <c r="H41" s="32">
        <v>401677.7</v>
      </c>
      <c r="I41" s="32"/>
      <c r="J41" s="26">
        <v>1</v>
      </c>
      <c r="K41" s="26">
        <v>0.65975666973667846</v>
      </c>
      <c r="L41" s="26">
        <v>3.7608419935588194E-3</v>
      </c>
      <c r="M41" s="26">
        <v>0.5034271444545686</v>
      </c>
      <c r="N41" s="26">
        <v>2.1684622409312324E-4</v>
      </c>
      <c r="O41" s="26">
        <v>0.15235226059223922</v>
      </c>
      <c r="P41" s="26">
        <v>0.3402433302633216</v>
      </c>
      <c r="R41" s="24">
        <v>594.32600000000002</v>
      </c>
      <c r="S41" s="27">
        <v>4.4398999999999997</v>
      </c>
      <c r="T41" s="27">
        <v>0.25600000000000001</v>
      </c>
      <c r="U41" s="27">
        <v>179.86099999999999</v>
      </c>
      <c r="V41" s="27">
        <v>401.67770000000002</v>
      </c>
      <c r="X41" s="26">
        <v>0.5034271444545686</v>
      </c>
      <c r="Y41" s="26">
        <v>3.7608419935588194E-3</v>
      </c>
      <c r="Z41" s="26">
        <v>2.1684622409312324E-4</v>
      </c>
      <c r="AA41" s="26">
        <v>0.15235226059223922</v>
      </c>
      <c r="AB41" s="26">
        <v>0.3402433302633216</v>
      </c>
    </row>
    <row r="42" spans="1:28">
      <c r="A42" s="31" t="s">
        <v>36</v>
      </c>
      <c r="B42" s="32">
        <v>1190622.6000000001</v>
      </c>
      <c r="C42" s="32">
        <v>776822.8</v>
      </c>
      <c r="D42" s="32">
        <v>4439.8999999999996</v>
      </c>
      <c r="E42" s="32">
        <v>591002</v>
      </c>
      <c r="F42" s="32">
        <v>256</v>
      </c>
      <c r="G42" s="32">
        <v>181125</v>
      </c>
      <c r="H42" s="32">
        <v>413799.8</v>
      </c>
      <c r="I42" s="32"/>
      <c r="J42" s="26">
        <v>1</v>
      </c>
      <c r="K42" s="26">
        <v>0.65245091097716434</v>
      </c>
      <c r="L42" s="26">
        <v>3.7290573856064882E-3</v>
      </c>
      <c r="M42" s="26">
        <v>0.49638063312421582</v>
      </c>
      <c r="N42" s="26">
        <v>2.1501355677273386E-4</v>
      </c>
      <c r="O42" s="26">
        <v>0.15212629090023991</v>
      </c>
      <c r="P42" s="26">
        <v>0.3475490890228356</v>
      </c>
      <c r="R42" s="24">
        <v>591.00199999999995</v>
      </c>
      <c r="S42" s="27">
        <v>4.4398999999999997</v>
      </c>
      <c r="T42" s="27">
        <v>0.25600000000000001</v>
      </c>
      <c r="U42" s="27">
        <v>181.125</v>
      </c>
      <c r="V42" s="27">
        <v>413.7998</v>
      </c>
      <c r="X42" s="26">
        <v>0.49638063312421582</v>
      </c>
      <c r="Y42" s="26">
        <v>3.7290573856064882E-3</v>
      </c>
      <c r="Z42" s="26">
        <v>2.1501355677273386E-4</v>
      </c>
      <c r="AA42" s="26">
        <v>0.15212629090023991</v>
      </c>
      <c r="AB42" s="26">
        <v>0.3475490890228356</v>
      </c>
    </row>
    <row r="43" spans="1:28">
      <c r="A43" s="31" t="s">
        <v>37</v>
      </c>
      <c r="B43" s="32">
        <v>1199986.6000000001</v>
      </c>
      <c r="C43" s="32">
        <v>781022.70000000007</v>
      </c>
      <c r="D43" s="32">
        <v>4439.8999999999996</v>
      </c>
      <c r="E43" s="32">
        <v>595962</v>
      </c>
      <c r="F43" s="32">
        <v>281</v>
      </c>
      <c r="G43" s="32">
        <v>180340</v>
      </c>
      <c r="H43" s="32">
        <v>418963.9</v>
      </c>
      <c r="I43" s="32"/>
      <c r="J43" s="26">
        <v>1</v>
      </c>
      <c r="K43" s="26">
        <v>0.6508595179312836</v>
      </c>
      <c r="L43" s="26">
        <v>3.6999579828641414E-3</v>
      </c>
      <c r="M43" s="26">
        <v>0.49664054581942829</v>
      </c>
      <c r="N43" s="26">
        <v>2.3416928155697736E-4</v>
      </c>
      <c r="O43" s="26">
        <v>0.15028501151596191</v>
      </c>
      <c r="P43" s="26">
        <v>0.34914048206871645</v>
      </c>
      <c r="R43" s="24">
        <v>595.96199999999999</v>
      </c>
      <c r="S43" s="27">
        <v>4.4398999999999997</v>
      </c>
      <c r="T43" s="27">
        <v>0.28100000000000003</v>
      </c>
      <c r="U43" s="27">
        <v>180.34</v>
      </c>
      <c r="V43" s="27">
        <v>418.96390000000002</v>
      </c>
      <c r="X43" s="26">
        <v>0.49664054581942829</v>
      </c>
      <c r="Y43" s="26">
        <v>3.6999579828641414E-3</v>
      </c>
      <c r="Z43" s="26">
        <v>2.3416928155697736E-4</v>
      </c>
      <c r="AA43" s="26">
        <v>0.15028501151596191</v>
      </c>
      <c r="AB43" s="26">
        <v>0.34914048206871645</v>
      </c>
    </row>
    <row r="44" spans="1:28">
      <c r="A44" s="31" t="s">
        <v>38</v>
      </c>
      <c r="B44" s="32">
        <v>1214004</v>
      </c>
      <c r="C44" s="32">
        <v>795711.6</v>
      </c>
      <c r="D44" s="32">
        <v>4439.8999999999996</v>
      </c>
      <c r="E44" s="32">
        <v>600212</v>
      </c>
      <c r="F44" s="32">
        <v>281</v>
      </c>
      <c r="G44" s="32">
        <v>190779</v>
      </c>
      <c r="H44" s="32">
        <v>418292.4</v>
      </c>
      <c r="I44" s="32"/>
      <c r="J44" s="26">
        <v>1</v>
      </c>
      <c r="K44" s="26">
        <v>0.65544396888313383</v>
      </c>
      <c r="L44" s="26">
        <v>3.6572367142118146E-3</v>
      </c>
      <c r="M44" s="26">
        <v>0.49440693770366489</v>
      </c>
      <c r="N44" s="26">
        <v>2.3146546469369128E-4</v>
      </c>
      <c r="O44" s="26">
        <v>0.1571485761167179</v>
      </c>
      <c r="P44" s="26">
        <v>0.34455603111686617</v>
      </c>
      <c r="R44" s="24">
        <v>600.21199999999999</v>
      </c>
      <c r="S44" s="27">
        <v>4.4398999999999997</v>
      </c>
      <c r="T44" s="27">
        <v>0.28100000000000003</v>
      </c>
      <c r="U44" s="27">
        <v>190.779</v>
      </c>
      <c r="V44" s="27">
        <v>418.29240000000004</v>
      </c>
      <c r="X44" s="26">
        <v>0.49440693770366489</v>
      </c>
      <c r="Y44" s="26">
        <v>3.6572367142118146E-3</v>
      </c>
      <c r="Z44" s="26">
        <v>2.3146546469369128E-4</v>
      </c>
      <c r="AA44" s="26">
        <v>0.1571485761167179</v>
      </c>
      <c r="AB44" s="26">
        <v>0.34455603111686617</v>
      </c>
    </row>
    <row r="45" spans="1:28">
      <c r="A45" s="31" t="s">
        <v>39</v>
      </c>
      <c r="B45" s="32">
        <v>1212377.2</v>
      </c>
      <c r="C45" s="32">
        <v>779913.2</v>
      </c>
      <c r="D45" s="32">
        <v>4439.8999999999996</v>
      </c>
      <c r="E45" s="32">
        <v>589671</v>
      </c>
      <c r="F45" s="32">
        <v>281</v>
      </c>
      <c r="G45" s="32">
        <v>185521</v>
      </c>
      <c r="H45" s="32">
        <v>432464</v>
      </c>
      <c r="I45" s="32"/>
      <c r="J45" s="26">
        <v>1</v>
      </c>
      <c r="K45" s="26">
        <v>0.64329253304994516</v>
      </c>
      <c r="L45" s="26">
        <v>3.662144091789255E-3</v>
      </c>
      <c r="M45" s="26">
        <v>0.4863758572827005</v>
      </c>
      <c r="N45" s="26">
        <v>2.3177605121574375E-4</v>
      </c>
      <c r="O45" s="26">
        <v>0.15302250817649821</v>
      </c>
      <c r="P45" s="26">
        <v>0.35670746695005484</v>
      </c>
      <c r="R45" s="24">
        <v>589.67100000000005</v>
      </c>
      <c r="S45" s="27">
        <v>4.4398999999999997</v>
      </c>
      <c r="T45" s="27">
        <v>0.28100000000000003</v>
      </c>
      <c r="U45" s="27">
        <v>185.52099999999999</v>
      </c>
      <c r="V45" s="27">
        <v>432.464</v>
      </c>
      <c r="X45" s="26">
        <v>0.4863758572827005</v>
      </c>
      <c r="Y45" s="26">
        <v>3.662144091789255E-3</v>
      </c>
      <c r="Z45" s="26">
        <v>2.3177605121574375E-4</v>
      </c>
      <c r="AA45" s="26">
        <v>0.15302250817649821</v>
      </c>
      <c r="AB45" s="26">
        <v>0.35670746695005484</v>
      </c>
    </row>
    <row r="46" spans="1:28">
      <c r="A46" s="31" t="s">
        <v>40</v>
      </c>
      <c r="B46" s="32">
        <v>1221717.5</v>
      </c>
      <c r="C46" s="32">
        <v>780012.5</v>
      </c>
      <c r="D46" s="32">
        <v>4439.8999999999996</v>
      </c>
      <c r="E46" s="32">
        <v>586652</v>
      </c>
      <c r="F46" s="32">
        <v>281</v>
      </c>
      <c r="G46" s="32">
        <v>188640</v>
      </c>
      <c r="H46" s="32">
        <v>441705</v>
      </c>
      <c r="I46" s="32"/>
      <c r="J46" s="26">
        <v>1</v>
      </c>
      <c r="K46" s="26">
        <v>0.63845569863736906</v>
      </c>
      <c r="L46" s="26">
        <v>3.6341461917341771E-3</v>
      </c>
      <c r="M46" s="26">
        <v>0.48018629511323196</v>
      </c>
      <c r="N46" s="26">
        <v>2.3000407213615259E-4</v>
      </c>
      <c r="O46" s="26">
        <v>0.15440558066819865</v>
      </c>
      <c r="P46" s="26">
        <v>0.36154430136263088</v>
      </c>
      <c r="R46" s="24">
        <v>586.65200000000004</v>
      </c>
      <c r="S46" s="27">
        <v>4.4398999999999997</v>
      </c>
      <c r="T46" s="27">
        <v>0.28100000000000003</v>
      </c>
      <c r="U46" s="27">
        <v>188.64</v>
      </c>
      <c r="V46" s="27">
        <v>441.70499999999998</v>
      </c>
      <c r="X46" s="26">
        <v>0.48018629511323196</v>
      </c>
      <c r="Y46" s="26">
        <v>3.6341461917341771E-3</v>
      </c>
      <c r="Z46" s="26">
        <v>2.3000407213615259E-4</v>
      </c>
      <c r="AA46" s="26">
        <v>0.15440558066819865</v>
      </c>
      <c r="AB46" s="26">
        <v>0.36154430136263088</v>
      </c>
    </row>
    <row r="47" spans="1:28">
      <c r="A47" s="31" t="s">
        <v>41</v>
      </c>
      <c r="B47" s="32">
        <v>1211454.8999999999</v>
      </c>
      <c r="C47" s="32">
        <v>771171.89999999991</v>
      </c>
      <c r="D47" s="32">
        <v>4439.8999999999996</v>
      </c>
      <c r="E47" s="32">
        <v>565638</v>
      </c>
      <c r="F47" s="32">
        <v>211</v>
      </c>
      <c r="G47" s="32">
        <v>200883</v>
      </c>
      <c r="H47" s="32">
        <v>440283</v>
      </c>
      <c r="I47" s="32"/>
      <c r="J47" s="26">
        <v>1</v>
      </c>
      <c r="K47" s="26">
        <v>0.63656674301288474</v>
      </c>
      <c r="L47" s="26">
        <v>3.6649321406847252E-3</v>
      </c>
      <c r="M47" s="26">
        <v>0.46690801283646632</v>
      </c>
      <c r="N47" s="26">
        <v>1.7417074296368772E-4</v>
      </c>
      <c r="O47" s="26">
        <v>0.16581962729277006</v>
      </c>
      <c r="P47" s="26">
        <v>0.36343325698711526</v>
      </c>
      <c r="R47" s="24">
        <v>565.63800000000003</v>
      </c>
      <c r="S47" s="27">
        <v>4.4398999999999997</v>
      </c>
      <c r="T47" s="27">
        <v>0.21099999999999999</v>
      </c>
      <c r="U47" s="27">
        <v>200.88300000000001</v>
      </c>
      <c r="V47" s="27">
        <v>440.28300000000002</v>
      </c>
      <c r="X47" s="26">
        <v>0.46690801283646632</v>
      </c>
      <c r="Y47" s="26">
        <v>3.6649321406847252E-3</v>
      </c>
      <c r="Z47" s="26">
        <v>1.7417074296368772E-4</v>
      </c>
      <c r="AA47" s="26">
        <v>0.16581962729277006</v>
      </c>
      <c r="AB47" s="26">
        <v>0.36343325698711526</v>
      </c>
    </row>
    <row r="48" spans="1:28">
      <c r="A48" s="31" t="s">
        <v>42</v>
      </c>
      <c r="B48" s="32">
        <v>1200582.8</v>
      </c>
      <c r="C48" s="32">
        <v>767182.8</v>
      </c>
      <c r="D48" s="32">
        <v>4439.8999999999996</v>
      </c>
      <c r="E48" s="32">
        <v>561534</v>
      </c>
      <c r="F48" s="32">
        <v>205</v>
      </c>
      <c r="G48" s="32">
        <v>201004</v>
      </c>
      <c r="H48" s="32">
        <v>433400</v>
      </c>
      <c r="I48" s="32"/>
      <c r="J48" s="26">
        <v>1</v>
      </c>
      <c r="K48" s="26">
        <v>0.63900865479665381</v>
      </c>
      <c r="L48" s="26">
        <v>3.6981206127557377E-3</v>
      </c>
      <c r="M48" s="26">
        <v>0.46771784503326214</v>
      </c>
      <c r="N48" s="26">
        <v>1.7075040555303641E-4</v>
      </c>
      <c r="O48" s="26">
        <v>0.16742202203796355</v>
      </c>
      <c r="P48" s="26">
        <v>0.36099134520334625</v>
      </c>
      <c r="R48" s="24">
        <v>561.53399999999999</v>
      </c>
      <c r="S48" s="27">
        <v>4.4398999999999997</v>
      </c>
      <c r="T48" s="27">
        <v>0.20499999999999999</v>
      </c>
      <c r="U48" s="27">
        <v>201.00399999999999</v>
      </c>
      <c r="V48" s="27">
        <v>433.4</v>
      </c>
      <c r="X48" s="26">
        <v>0.46771784503326214</v>
      </c>
      <c r="Y48" s="26">
        <v>3.6981206127557377E-3</v>
      </c>
      <c r="Z48" s="26">
        <v>1.7075040555303641E-4</v>
      </c>
      <c r="AA48" s="26">
        <v>0.16742202203796355</v>
      </c>
      <c r="AB48" s="26">
        <v>0.36099134520334625</v>
      </c>
    </row>
    <row r="49" spans="1:28">
      <c r="A49" s="31" t="s">
        <v>43</v>
      </c>
      <c r="B49" s="32">
        <v>1194841.3999999999</v>
      </c>
      <c r="C49" s="32">
        <v>758041.39999999991</v>
      </c>
      <c r="D49" s="32">
        <v>4439.8999999999996</v>
      </c>
      <c r="E49" s="32">
        <v>550144</v>
      </c>
      <c r="F49" s="32">
        <v>199</v>
      </c>
      <c r="G49" s="32">
        <v>203259</v>
      </c>
      <c r="H49" s="32">
        <v>436800</v>
      </c>
      <c r="I49" s="32"/>
      <c r="J49" s="26">
        <v>1</v>
      </c>
      <c r="K49" s="26">
        <v>0.63442846891646032</v>
      </c>
      <c r="L49" s="26">
        <v>3.7158906613045046E-3</v>
      </c>
      <c r="M49" s="26">
        <v>0.46043265658521709</v>
      </c>
      <c r="N49" s="26">
        <v>1.6654930102020236E-4</v>
      </c>
      <c r="O49" s="26">
        <v>0.17011379083449904</v>
      </c>
      <c r="P49" s="26">
        <v>0.36557153108353962</v>
      </c>
      <c r="R49" s="24">
        <v>550.14400000000001</v>
      </c>
      <c r="S49" s="27">
        <v>4.4398999999999997</v>
      </c>
      <c r="T49" s="27">
        <v>0.19900000000000001</v>
      </c>
      <c r="U49" s="27">
        <v>203.25899999999999</v>
      </c>
      <c r="V49" s="27">
        <v>436.8</v>
      </c>
      <c r="X49" s="26">
        <v>0.46043265658521709</v>
      </c>
      <c r="Y49" s="26">
        <v>3.7158906613045046E-3</v>
      </c>
      <c r="Z49" s="26">
        <v>1.6654930102020236E-4</v>
      </c>
      <c r="AA49" s="26">
        <v>0.17011379083449904</v>
      </c>
      <c r="AB49" s="26">
        <v>0.36557153108353962</v>
      </c>
    </row>
    <row r="50" spans="1:28">
      <c r="A50" s="31" t="s">
        <v>44</v>
      </c>
      <c r="B50" s="32">
        <v>1210439</v>
      </c>
      <c r="C50" s="32">
        <v>756739</v>
      </c>
      <c r="D50" s="32">
        <v>4439.8999999999996</v>
      </c>
      <c r="E50" s="32">
        <v>538585</v>
      </c>
      <c r="F50" s="32">
        <v>179</v>
      </c>
      <c r="G50" s="32">
        <v>213535</v>
      </c>
      <c r="H50" s="32">
        <v>453700</v>
      </c>
      <c r="I50" s="32"/>
      <c r="J50" s="26">
        <v>1</v>
      </c>
      <c r="K50" s="26">
        <v>0.6251773117026137</v>
      </c>
      <c r="L50" s="26">
        <v>3.6680080532765381E-3</v>
      </c>
      <c r="M50" s="26">
        <v>0.44495013792516597</v>
      </c>
      <c r="N50" s="26">
        <v>1.4788023188281276E-4</v>
      </c>
      <c r="O50" s="26">
        <v>0.17641120287763365</v>
      </c>
      <c r="P50" s="26">
        <v>0.3748226882973863</v>
      </c>
      <c r="R50" s="24">
        <v>538.58500000000004</v>
      </c>
      <c r="S50" s="27">
        <v>4.4398999999999997</v>
      </c>
      <c r="T50" s="27">
        <v>0.17899999999999999</v>
      </c>
      <c r="U50" s="27">
        <v>213.535</v>
      </c>
      <c r="V50" s="27">
        <v>453.7</v>
      </c>
      <c r="X50" s="26">
        <v>0.44495013792516597</v>
      </c>
      <c r="Y50" s="26">
        <v>3.6680080532765381E-3</v>
      </c>
      <c r="Z50" s="26">
        <v>1.4788023188281276E-4</v>
      </c>
      <c r="AA50" s="26">
        <v>0.17641120287763365</v>
      </c>
      <c r="AB50" s="26">
        <v>0.3748226882973863</v>
      </c>
    </row>
    <row r="51" spans="1:28">
      <c r="A51" s="31" t="s">
        <v>45</v>
      </c>
      <c r="B51" s="32">
        <v>1223966.3</v>
      </c>
      <c r="C51" s="32">
        <v>769766.3</v>
      </c>
      <c r="D51" s="32">
        <v>4439.8999999999996</v>
      </c>
      <c r="E51" s="32">
        <v>534262</v>
      </c>
      <c r="F51" s="32">
        <v>174</v>
      </c>
      <c r="G51" s="32">
        <v>230890</v>
      </c>
      <c r="H51" s="32">
        <v>454200</v>
      </c>
      <c r="I51" s="32"/>
      <c r="J51" s="26">
        <v>1</v>
      </c>
      <c r="K51" s="26">
        <v>0.62891135156253897</v>
      </c>
      <c r="L51" s="26">
        <v>3.6274691549922572E-3</v>
      </c>
      <c r="M51" s="26">
        <v>0.43650058012218146</v>
      </c>
      <c r="N51" s="26">
        <v>1.421607768122374E-4</v>
      </c>
      <c r="O51" s="26">
        <v>0.18864081470216948</v>
      </c>
      <c r="P51" s="26">
        <v>0.37108864843746103</v>
      </c>
      <c r="R51" s="24">
        <v>534.26199999999994</v>
      </c>
      <c r="S51" s="27">
        <v>4.4398999999999997</v>
      </c>
      <c r="T51" s="27">
        <v>0.17399999999999999</v>
      </c>
      <c r="U51" s="27">
        <v>230.89</v>
      </c>
      <c r="V51" s="27">
        <v>454.2</v>
      </c>
      <c r="X51" s="26">
        <v>0.43650058012218146</v>
      </c>
      <c r="Y51" s="26">
        <v>3.6274691549922572E-3</v>
      </c>
      <c r="Z51" s="26">
        <v>1.421607768122374E-4</v>
      </c>
      <c r="AA51" s="26">
        <v>0.18864081470216948</v>
      </c>
      <c r="AB51" s="26">
        <v>0.37108864843746103</v>
      </c>
    </row>
    <row r="52" spans="1:28">
      <c r="A52" s="31" t="s">
        <v>46</v>
      </c>
      <c r="B52" s="32">
        <v>1249896.6000000001</v>
      </c>
      <c r="C52" s="32">
        <v>787996.60000000009</v>
      </c>
      <c r="D52" s="32">
        <v>4439.8999999999996</v>
      </c>
      <c r="E52" s="32">
        <v>550700</v>
      </c>
      <c r="F52" s="32">
        <v>218</v>
      </c>
      <c r="G52" s="32">
        <v>232639</v>
      </c>
      <c r="H52" s="32">
        <v>461900</v>
      </c>
      <c r="I52" s="32"/>
      <c r="J52" s="26">
        <v>1</v>
      </c>
      <c r="K52" s="26">
        <v>0.63044943077691384</v>
      </c>
      <c r="L52" s="26">
        <v>3.5522138391287724E-3</v>
      </c>
      <c r="M52" s="26">
        <v>0.44059644613802451</v>
      </c>
      <c r="N52" s="26">
        <v>1.7441442756144788E-4</v>
      </c>
      <c r="O52" s="26">
        <v>0.18612659639205353</v>
      </c>
      <c r="P52" s="26">
        <v>0.3695505692230861</v>
      </c>
      <c r="R52" s="24">
        <v>550.70000000000005</v>
      </c>
      <c r="S52" s="27">
        <v>4.4398999999999997</v>
      </c>
      <c r="T52" s="27">
        <v>0.218</v>
      </c>
      <c r="U52" s="27">
        <v>232.63900000000001</v>
      </c>
      <c r="V52" s="27">
        <v>461.9</v>
      </c>
      <c r="X52" s="26">
        <v>0.44059644613802451</v>
      </c>
      <c r="Y52" s="26">
        <v>3.5522138391287724E-3</v>
      </c>
      <c r="Z52" s="26">
        <v>1.7441442756144788E-4</v>
      </c>
      <c r="AA52" s="26">
        <v>0.18612659639205353</v>
      </c>
      <c r="AB52" s="26">
        <v>0.3695505692230861</v>
      </c>
    </row>
    <row r="53" spans="1:28">
      <c r="A53" s="31" t="s">
        <v>47</v>
      </c>
      <c r="B53" s="32">
        <v>1251163.8</v>
      </c>
      <c r="C53" s="32">
        <v>767563.8</v>
      </c>
      <c r="D53" s="32">
        <v>4439.8999999999996</v>
      </c>
      <c r="E53" s="32">
        <v>537500</v>
      </c>
      <c r="F53" s="32">
        <v>239</v>
      </c>
      <c r="G53" s="32">
        <v>225385</v>
      </c>
      <c r="H53" s="32">
        <v>483600</v>
      </c>
      <c r="I53" s="32"/>
      <c r="J53" s="26">
        <v>1</v>
      </c>
      <c r="K53" s="26">
        <v>0.61347986570583324</v>
      </c>
      <c r="L53" s="26">
        <v>3.5486160964695425E-3</v>
      </c>
      <c r="M53" s="26">
        <v>0.4296000251925447</v>
      </c>
      <c r="N53" s="26">
        <v>1.9102215073677801E-4</v>
      </c>
      <c r="O53" s="26">
        <v>0.18014028219166825</v>
      </c>
      <c r="P53" s="26">
        <v>0.38652013429416676</v>
      </c>
      <c r="R53" s="24">
        <v>537.5</v>
      </c>
      <c r="S53" s="27">
        <v>4.4398999999999997</v>
      </c>
      <c r="T53" s="27">
        <v>0.23899999999999999</v>
      </c>
      <c r="U53" s="27">
        <v>225.38499999999999</v>
      </c>
      <c r="V53" s="27">
        <v>483.6</v>
      </c>
      <c r="X53" s="26">
        <v>0.4296000251925447</v>
      </c>
      <c r="Y53" s="26">
        <v>3.5486160964695425E-3</v>
      </c>
      <c r="Z53" s="26">
        <v>1.9102215073677801E-4</v>
      </c>
      <c r="AA53" s="26">
        <v>0.18014028219166825</v>
      </c>
      <c r="AB53" s="26">
        <v>0.38652013429416676</v>
      </c>
    </row>
    <row r="54" spans="1:28">
      <c r="A54" s="31" t="s">
        <v>48</v>
      </c>
      <c r="B54" s="32">
        <v>1269476.7</v>
      </c>
      <c r="C54" s="32">
        <v>770676.7</v>
      </c>
      <c r="D54" s="32">
        <v>4439.8999999999996</v>
      </c>
      <c r="E54" s="32">
        <v>537800</v>
      </c>
      <c r="F54" s="32">
        <v>227</v>
      </c>
      <c r="G54" s="32">
        <v>228210</v>
      </c>
      <c r="H54" s="32">
        <v>498800</v>
      </c>
      <c r="I54" s="32"/>
      <c r="J54" s="26">
        <v>1</v>
      </c>
      <c r="K54" s="26">
        <v>0.60708219378898409</v>
      </c>
      <c r="L54" s="26">
        <v>3.4974253564480544E-3</v>
      </c>
      <c r="M54" s="26">
        <v>0.4236391262636014</v>
      </c>
      <c r="N54" s="26">
        <v>1.7881383722915121E-4</v>
      </c>
      <c r="O54" s="26">
        <v>0.17976698587693654</v>
      </c>
      <c r="P54" s="26">
        <v>0.39291780621101596</v>
      </c>
      <c r="R54" s="24">
        <v>537.79999999999995</v>
      </c>
      <c r="S54" s="27">
        <v>4.4398999999999997</v>
      </c>
      <c r="T54" s="27">
        <v>0.22700000000000001</v>
      </c>
      <c r="U54" s="27">
        <v>228.21</v>
      </c>
      <c r="V54" s="27">
        <v>498.8</v>
      </c>
      <c r="X54" s="26">
        <v>0.4236391262636014</v>
      </c>
      <c r="Y54" s="26">
        <v>3.4974253564480544E-3</v>
      </c>
      <c r="Z54" s="26">
        <v>1.7881383722915121E-4</v>
      </c>
      <c r="AA54" s="26">
        <v>0.17976698587693654</v>
      </c>
      <c r="AB54" s="26">
        <v>0.39291780621101596</v>
      </c>
    </row>
    <row r="55" spans="1:28">
      <c r="A55" s="31" t="s">
        <v>49</v>
      </c>
      <c r="B55" s="32">
        <v>1277666.8999999999</v>
      </c>
      <c r="C55" s="32">
        <v>779866.89999999991</v>
      </c>
      <c r="D55" s="32">
        <v>4439.8999999999996</v>
      </c>
      <c r="E55" s="32">
        <v>536900</v>
      </c>
      <c r="F55" s="32">
        <v>137</v>
      </c>
      <c r="G55" s="32">
        <v>238390</v>
      </c>
      <c r="H55" s="32">
        <v>497800</v>
      </c>
      <c r="I55" s="32"/>
      <c r="J55" s="26">
        <v>1</v>
      </c>
      <c r="K55" s="26">
        <v>0.61038358276323823</v>
      </c>
      <c r="L55" s="26">
        <v>3.4750058876848104E-3</v>
      </c>
      <c r="M55" s="26">
        <v>0.42021907274893011</v>
      </c>
      <c r="N55" s="26">
        <v>1.0722669578432376E-4</v>
      </c>
      <c r="O55" s="26">
        <v>0.18658227743083899</v>
      </c>
      <c r="P55" s="26">
        <v>0.38961641723676183</v>
      </c>
      <c r="R55" s="24">
        <v>536.9</v>
      </c>
      <c r="S55" s="27">
        <v>4.4398999999999997</v>
      </c>
      <c r="T55" s="27">
        <v>0.13700000000000001</v>
      </c>
      <c r="U55" s="27">
        <v>238.39</v>
      </c>
      <c r="V55" s="27">
        <v>497.8</v>
      </c>
      <c r="X55" s="26">
        <v>0.42021907274893011</v>
      </c>
      <c r="Y55" s="26">
        <v>3.4750058876848104E-3</v>
      </c>
      <c r="Z55" s="26">
        <v>1.0722669578432376E-4</v>
      </c>
      <c r="AA55" s="26">
        <v>0.18658227743083899</v>
      </c>
      <c r="AB55" s="26">
        <v>0.38961641723676183</v>
      </c>
    </row>
    <row r="56" spans="1:28">
      <c r="A56" s="31" t="s">
        <v>50</v>
      </c>
      <c r="B56" s="32">
        <v>1311742.3999999999</v>
      </c>
      <c r="C56" s="32">
        <v>795342.39999999991</v>
      </c>
      <c r="D56" s="32">
        <v>4439.8999999999996</v>
      </c>
      <c r="E56" s="32">
        <v>550000</v>
      </c>
      <c r="F56" s="32">
        <v>135</v>
      </c>
      <c r="G56" s="32">
        <v>240768</v>
      </c>
      <c r="H56" s="32">
        <v>516400</v>
      </c>
      <c r="I56" s="32"/>
      <c r="J56" s="26">
        <v>1</v>
      </c>
      <c r="K56" s="26">
        <v>0.60632514432711782</v>
      </c>
      <c r="L56" s="26">
        <v>3.3847346857126827E-3</v>
      </c>
      <c r="M56" s="26">
        <v>0.4192896410148822</v>
      </c>
      <c r="N56" s="26">
        <v>1.0291654824910745E-4</v>
      </c>
      <c r="O56" s="26">
        <v>0.18354823325067485</v>
      </c>
      <c r="P56" s="26">
        <v>0.39367485567288213</v>
      </c>
      <c r="R56" s="24">
        <v>550</v>
      </c>
      <c r="S56" s="27">
        <v>4.4398999999999997</v>
      </c>
      <c r="T56" s="27">
        <v>0.13500000000000001</v>
      </c>
      <c r="U56" s="27">
        <v>240.768</v>
      </c>
      <c r="V56" s="27">
        <v>516.4</v>
      </c>
      <c r="X56" s="26">
        <v>0.4192896410148822</v>
      </c>
      <c r="Y56" s="26">
        <v>3.3847346857126827E-3</v>
      </c>
      <c r="Z56" s="26">
        <v>1.0291654824910745E-4</v>
      </c>
      <c r="AA56" s="26">
        <v>0.18354823325067485</v>
      </c>
      <c r="AB56" s="26">
        <v>0.39367485567288213</v>
      </c>
    </row>
    <row r="57" spans="1:28">
      <c r="A57" s="31" t="s">
        <v>51</v>
      </c>
      <c r="B57" s="32">
        <v>1326352</v>
      </c>
      <c r="C57" s="32">
        <v>799352</v>
      </c>
      <c r="D57" s="32">
        <v>4439.8999999999996</v>
      </c>
      <c r="E57" s="32">
        <v>541800</v>
      </c>
      <c r="F57" s="32">
        <v>135</v>
      </c>
      <c r="G57" s="32">
        <v>252977</v>
      </c>
      <c r="H57" s="32">
        <v>527000</v>
      </c>
      <c r="I57" s="32"/>
      <c r="J57" s="26">
        <v>1</v>
      </c>
      <c r="K57" s="26">
        <v>0.60266957790993647</v>
      </c>
      <c r="L57" s="26">
        <v>3.3474522600335354E-3</v>
      </c>
      <c r="M57" s="26">
        <v>0.40848884760606535</v>
      </c>
      <c r="N57" s="26">
        <v>1.0178293545001629E-4</v>
      </c>
      <c r="O57" s="26">
        <v>0.19073141971362051</v>
      </c>
      <c r="P57" s="26">
        <v>0.39733042209006358</v>
      </c>
      <c r="R57" s="24">
        <v>541.79999999999995</v>
      </c>
      <c r="S57" s="27">
        <v>4.4398999999999997</v>
      </c>
      <c r="T57" s="27">
        <v>0.13500000000000001</v>
      </c>
      <c r="U57" s="27">
        <v>252.977</v>
      </c>
      <c r="V57" s="27">
        <v>527</v>
      </c>
      <c r="X57" s="26">
        <v>0.40848884760606535</v>
      </c>
      <c r="Y57" s="26">
        <v>3.3474522600335354E-3</v>
      </c>
      <c r="Z57" s="26">
        <v>1.0178293545001629E-4</v>
      </c>
      <c r="AA57" s="26">
        <v>0.19073141971362051</v>
      </c>
      <c r="AB57" s="26">
        <v>0.39733042209006358</v>
      </c>
    </row>
    <row r="58" spans="1:28">
      <c r="A58" s="31" t="s">
        <v>52</v>
      </c>
      <c r="B58" s="32">
        <v>1345989.3</v>
      </c>
      <c r="C58" s="32">
        <v>818989.3</v>
      </c>
      <c r="D58" s="32">
        <v>4439.8999999999996</v>
      </c>
      <c r="E58" s="32">
        <v>544000</v>
      </c>
      <c r="F58" s="32">
        <v>317</v>
      </c>
      <c r="G58" s="32">
        <v>270232</v>
      </c>
      <c r="H58" s="32">
        <v>527000</v>
      </c>
      <c r="I58" s="32"/>
      <c r="J58" s="26">
        <v>1</v>
      </c>
      <c r="K58" s="26">
        <v>0.60846642688764319</v>
      </c>
      <c r="L58" s="26">
        <v>3.298614632374863E-3</v>
      </c>
      <c r="M58" s="26">
        <v>0.40416368837404576</v>
      </c>
      <c r="N58" s="26">
        <v>2.3551450223267004E-4</v>
      </c>
      <c r="O58" s="26">
        <v>0.20076831219980723</v>
      </c>
      <c r="P58" s="26">
        <v>0.39153357311235681</v>
      </c>
      <c r="R58" s="24">
        <v>544</v>
      </c>
      <c r="S58" s="27">
        <v>4.4398999999999997</v>
      </c>
      <c r="T58" s="27">
        <v>0.317</v>
      </c>
      <c r="U58" s="27">
        <v>270.23200000000003</v>
      </c>
      <c r="V58" s="27">
        <v>527</v>
      </c>
      <c r="X58" s="26">
        <v>0.40416368837404576</v>
      </c>
      <c r="Y58" s="26">
        <v>3.298614632374863E-3</v>
      </c>
      <c r="Z58" s="26">
        <v>2.3551450223267004E-4</v>
      </c>
      <c r="AA58" s="26">
        <v>0.20076831219980723</v>
      </c>
      <c r="AB58" s="26">
        <v>0.39153357311235681</v>
      </c>
    </row>
    <row r="59" spans="1:28">
      <c r="A59" s="31" t="s">
        <v>53</v>
      </c>
      <c r="B59" s="32">
        <v>1358136.7</v>
      </c>
      <c r="C59" s="32">
        <v>837436.7</v>
      </c>
      <c r="D59" s="32">
        <v>4439.8999999999996</v>
      </c>
      <c r="E59" s="32">
        <v>530700</v>
      </c>
      <c r="F59" s="32">
        <v>341</v>
      </c>
      <c r="G59" s="32">
        <v>301956</v>
      </c>
      <c r="H59" s="32">
        <v>520700</v>
      </c>
      <c r="I59" s="32"/>
      <c r="J59" s="26">
        <v>1</v>
      </c>
      <c r="K59" s="26">
        <v>0.61660707644525026</v>
      </c>
      <c r="L59" s="26">
        <v>3.2691112757648032E-3</v>
      </c>
      <c r="M59" s="26">
        <v>0.39075595262244223</v>
      </c>
      <c r="N59" s="26">
        <v>2.5107929120831503E-4</v>
      </c>
      <c r="O59" s="26">
        <v>0.22233108051641637</v>
      </c>
      <c r="P59" s="26">
        <v>0.38339292355474969</v>
      </c>
      <c r="R59" s="24">
        <v>530.70000000000005</v>
      </c>
      <c r="S59" s="27">
        <v>4.4398999999999997</v>
      </c>
      <c r="T59" s="27">
        <v>0.34100000000000003</v>
      </c>
      <c r="U59" s="27">
        <v>301.95600000000002</v>
      </c>
      <c r="V59" s="27">
        <v>520.70000000000005</v>
      </c>
      <c r="X59" s="26">
        <v>0.39075595262244223</v>
      </c>
      <c r="Y59" s="26">
        <v>3.2691112757648032E-3</v>
      </c>
      <c r="Z59" s="26">
        <v>2.5107929120831503E-4</v>
      </c>
      <c r="AA59" s="26">
        <v>0.22233108051641637</v>
      </c>
      <c r="AB59" s="26">
        <v>0.38339292355474969</v>
      </c>
    </row>
    <row r="60" spans="1:28">
      <c r="A60" s="31" t="s">
        <v>54</v>
      </c>
      <c r="B60" s="32">
        <v>1402891.9</v>
      </c>
      <c r="C60" s="32">
        <v>857991.89999999991</v>
      </c>
      <c r="D60" s="32">
        <v>4439.8999999999996</v>
      </c>
      <c r="E60" s="32">
        <v>554100</v>
      </c>
      <c r="F60" s="32">
        <v>148</v>
      </c>
      <c r="G60" s="32">
        <v>299304</v>
      </c>
      <c r="H60" s="32">
        <v>544900</v>
      </c>
      <c r="I60" s="32"/>
      <c r="J60" s="26">
        <v>1</v>
      </c>
      <c r="K60" s="26">
        <v>0.6115880346874909</v>
      </c>
      <c r="L60" s="26">
        <v>3.1648197555349772E-3</v>
      </c>
      <c r="M60" s="26">
        <v>0.39496984764114756</v>
      </c>
      <c r="N60" s="26">
        <v>1.0549636789548789E-4</v>
      </c>
      <c r="O60" s="26">
        <v>0.21334787092291288</v>
      </c>
      <c r="P60" s="26">
        <v>0.38841196531250916</v>
      </c>
      <c r="R60" s="24">
        <v>554.1</v>
      </c>
      <c r="S60" s="27">
        <v>4.4398999999999997</v>
      </c>
      <c r="T60" s="27">
        <v>0.14799999999999999</v>
      </c>
      <c r="U60" s="27">
        <v>299.30399999999997</v>
      </c>
      <c r="V60" s="27">
        <v>544.9</v>
      </c>
      <c r="X60" s="26">
        <v>0.39496984764114756</v>
      </c>
      <c r="Y60" s="26">
        <v>3.1648197555349772E-3</v>
      </c>
      <c r="Z60" s="26">
        <v>1.0549636789548789E-4</v>
      </c>
      <c r="AA60" s="26">
        <v>0.21334787092291288</v>
      </c>
      <c r="AB60" s="26">
        <v>0.38841196531250916</v>
      </c>
    </row>
    <row r="61" spans="1:28">
      <c r="A61" s="31" t="s">
        <v>55</v>
      </c>
      <c r="B61" s="32">
        <v>1411550.8</v>
      </c>
      <c r="C61" s="32">
        <v>868950.8</v>
      </c>
      <c r="D61" s="32">
        <v>4439.8999999999996</v>
      </c>
      <c r="E61" s="32">
        <v>557900</v>
      </c>
      <c r="F61" s="32">
        <v>148</v>
      </c>
      <c r="G61" s="32">
        <v>306463</v>
      </c>
      <c r="H61" s="32">
        <v>542600</v>
      </c>
      <c r="I61" s="32"/>
      <c r="J61" s="26">
        <v>1</v>
      </c>
      <c r="K61" s="26">
        <v>0.61560009034035479</v>
      </c>
      <c r="L61" s="26">
        <v>3.1454057480609266E-3</v>
      </c>
      <c r="M61" s="26">
        <v>0.39523905197035769</v>
      </c>
      <c r="N61" s="26">
        <v>1.0484921973761058E-4</v>
      </c>
      <c r="O61" s="26">
        <v>0.21711085424626586</v>
      </c>
      <c r="P61" s="26">
        <v>0.38439990965964527</v>
      </c>
      <c r="R61" s="24">
        <v>557.9</v>
      </c>
      <c r="S61" s="27">
        <v>4.4398999999999997</v>
      </c>
      <c r="T61" s="27">
        <v>0.14799999999999999</v>
      </c>
      <c r="U61" s="27">
        <v>306.46300000000002</v>
      </c>
      <c r="V61" s="27">
        <v>542.6</v>
      </c>
      <c r="X61" s="26">
        <v>0.39523905197035769</v>
      </c>
      <c r="Y61" s="26">
        <v>3.1454057480609266E-3</v>
      </c>
      <c r="Z61" s="26">
        <v>1.0484921973761058E-4</v>
      </c>
      <c r="AA61" s="26">
        <v>0.21711085424626586</v>
      </c>
      <c r="AB61" s="26">
        <v>0.38439990965964527</v>
      </c>
    </row>
    <row r="62" spans="1:28">
      <c r="A62" s="31" t="s">
        <v>56</v>
      </c>
      <c r="B62" s="32">
        <v>1429017.2</v>
      </c>
      <c r="C62" s="32">
        <v>864917.2</v>
      </c>
      <c r="D62" s="32">
        <v>4439.8999999999996</v>
      </c>
      <c r="E62" s="32">
        <v>560800</v>
      </c>
      <c r="F62" s="32">
        <v>145</v>
      </c>
      <c r="G62" s="32">
        <v>299532</v>
      </c>
      <c r="H62" s="32">
        <v>564100</v>
      </c>
      <c r="I62" s="32"/>
      <c r="J62" s="26">
        <v>1</v>
      </c>
      <c r="K62" s="26">
        <v>0.60525317679871171</v>
      </c>
      <c r="L62" s="26">
        <v>3.1069605040443178E-3</v>
      </c>
      <c r="M62" s="26">
        <v>0.39243754378883616</v>
      </c>
      <c r="N62" s="26">
        <v>1.014683378198667E-4</v>
      </c>
      <c r="O62" s="26">
        <v>0.20960699423351939</v>
      </c>
      <c r="P62" s="26">
        <v>0.39474682320128829</v>
      </c>
      <c r="R62" s="24">
        <v>560.79999999999995</v>
      </c>
      <c r="S62" s="27">
        <v>4.4398999999999997</v>
      </c>
      <c r="T62" s="27">
        <v>0.14499999999999999</v>
      </c>
      <c r="U62" s="27">
        <v>299.53199999999998</v>
      </c>
      <c r="V62" s="27">
        <v>564.1</v>
      </c>
      <c r="X62" s="26">
        <v>0.39243754378883616</v>
      </c>
      <c r="Y62" s="26">
        <v>3.1069605040443178E-3</v>
      </c>
      <c r="Z62" s="26">
        <v>1.014683378198667E-4</v>
      </c>
      <c r="AA62" s="26">
        <v>0.20960699423351939</v>
      </c>
      <c r="AB62" s="26">
        <v>0.39474682320128829</v>
      </c>
    </row>
    <row r="63" spans="1:28">
      <c r="A63" s="31" t="s">
        <v>57</v>
      </c>
      <c r="B63" s="32">
        <v>1430581.8</v>
      </c>
      <c r="C63" s="32">
        <v>855981.8</v>
      </c>
      <c r="D63" s="32">
        <v>4439.8999999999996</v>
      </c>
      <c r="E63" s="32">
        <v>544100</v>
      </c>
      <c r="F63" s="32">
        <v>97</v>
      </c>
      <c r="G63" s="32">
        <v>307345</v>
      </c>
      <c r="H63" s="32">
        <v>574600</v>
      </c>
      <c r="I63" s="32"/>
      <c r="J63" s="26">
        <v>1</v>
      </c>
      <c r="K63" s="26">
        <v>0.59834523268784767</v>
      </c>
      <c r="L63" s="26">
        <v>3.1035624806634611E-3</v>
      </c>
      <c r="M63" s="26">
        <v>0.38033477009144112</v>
      </c>
      <c r="N63" s="26">
        <v>6.7804581324884745E-5</v>
      </c>
      <c r="O63" s="26">
        <v>0.21483916543604845</v>
      </c>
      <c r="P63" s="26">
        <v>0.40165476731215227</v>
      </c>
      <c r="R63" s="24">
        <v>544.1</v>
      </c>
      <c r="S63" s="27">
        <v>4.4398999999999997</v>
      </c>
      <c r="T63" s="27">
        <v>9.7000000000000003E-2</v>
      </c>
      <c r="U63" s="27">
        <v>307.34500000000003</v>
      </c>
      <c r="V63" s="27">
        <v>574.6</v>
      </c>
      <c r="X63" s="26">
        <v>0.38033477009144112</v>
      </c>
      <c r="Y63" s="26">
        <v>3.1035624806634611E-3</v>
      </c>
      <c r="Z63" s="26">
        <v>6.7804581324884745E-5</v>
      </c>
      <c r="AA63" s="26">
        <v>0.21483916543604845</v>
      </c>
      <c r="AB63" s="26">
        <v>0.40165476731215227</v>
      </c>
    </row>
    <row r="64" spans="1:28">
      <c r="A64" s="31" t="s">
        <v>58</v>
      </c>
      <c r="B64" s="32">
        <v>1457430</v>
      </c>
      <c r="C64" s="32">
        <v>859430</v>
      </c>
      <c r="D64" s="32">
        <v>4439.8999999999996</v>
      </c>
      <c r="E64" s="32">
        <v>552600</v>
      </c>
      <c r="F64" s="32">
        <v>101</v>
      </c>
      <c r="G64" s="32">
        <v>302289</v>
      </c>
      <c r="H64" s="32">
        <v>598000</v>
      </c>
      <c r="I64" s="32"/>
      <c r="J64" s="26">
        <v>1</v>
      </c>
      <c r="K64" s="26">
        <v>0.58968869859958972</v>
      </c>
      <c r="L64" s="26">
        <v>3.0463898780730462E-3</v>
      </c>
      <c r="M64" s="26">
        <v>0.37916057718037915</v>
      </c>
      <c r="N64" s="26">
        <v>6.9300069300069295E-5</v>
      </c>
      <c r="O64" s="26">
        <v>0.2074123628579074</v>
      </c>
      <c r="P64" s="26">
        <v>0.41031130140041033</v>
      </c>
      <c r="R64" s="24">
        <v>552.6</v>
      </c>
      <c r="S64" s="27">
        <v>4.4398999999999997</v>
      </c>
      <c r="T64" s="27">
        <v>0.10100000000000001</v>
      </c>
      <c r="U64" s="27">
        <v>302.28899999999999</v>
      </c>
      <c r="V64" s="27">
        <v>598</v>
      </c>
      <c r="X64" s="26">
        <v>0.37916057718037915</v>
      </c>
      <c r="Y64" s="26">
        <v>3.0463898780730462E-3</v>
      </c>
      <c r="Z64" s="26">
        <v>6.9300069300069295E-5</v>
      </c>
      <c r="AA64" s="26">
        <v>0.2074123628579074</v>
      </c>
      <c r="AB64" s="26">
        <v>0.41031130140041033</v>
      </c>
    </row>
    <row r="65" spans="1:28">
      <c r="A65" s="31" t="s">
        <v>59</v>
      </c>
      <c r="B65" s="32">
        <v>1465638.5</v>
      </c>
      <c r="C65" s="32">
        <v>840238.5</v>
      </c>
      <c r="D65" s="32">
        <v>4439.8999999999996</v>
      </c>
      <c r="E65" s="32">
        <v>530900</v>
      </c>
      <c r="F65" s="32">
        <v>93</v>
      </c>
      <c r="G65" s="32">
        <v>304806</v>
      </c>
      <c r="H65" s="32">
        <v>625400</v>
      </c>
      <c r="I65" s="32"/>
      <c r="J65" s="26">
        <v>1</v>
      </c>
      <c r="K65" s="26">
        <v>0.57329177692862188</v>
      </c>
      <c r="L65" s="26">
        <v>3.0293281733524326E-3</v>
      </c>
      <c r="M65" s="26">
        <v>0.36223120503452932</v>
      </c>
      <c r="N65" s="26">
        <v>6.3453573306105149E-5</v>
      </c>
      <c r="O65" s="26">
        <v>0.20796806306602891</v>
      </c>
      <c r="P65" s="26">
        <v>0.42670822307137812</v>
      </c>
      <c r="R65" s="24">
        <v>530.9</v>
      </c>
      <c r="S65" s="27">
        <v>4.4398999999999997</v>
      </c>
      <c r="T65" s="27">
        <v>9.2999999999999999E-2</v>
      </c>
      <c r="U65" s="27">
        <v>304.80599999999998</v>
      </c>
      <c r="V65" s="27">
        <v>625.4</v>
      </c>
      <c r="X65" s="26">
        <v>0.36223120503452932</v>
      </c>
      <c r="Y65" s="26">
        <v>3.0293281733524326E-3</v>
      </c>
      <c r="Z65" s="26">
        <v>6.3453573306105149E-5</v>
      </c>
      <c r="AA65" s="26">
        <v>0.20796806306602891</v>
      </c>
      <c r="AB65" s="26">
        <v>0.42670822307137812</v>
      </c>
    </row>
    <row r="66" spans="1:28">
      <c r="A66" s="31" t="s">
        <v>60</v>
      </c>
      <c r="B66" s="32">
        <v>1480383.8</v>
      </c>
      <c r="C66" s="32">
        <v>843483.8</v>
      </c>
      <c r="D66" s="32">
        <v>4439.8999999999996</v>
      </c>
      <c r="E66" s="32">
        <v>535400</v>
      </c>
      <c r="F66" s="32">
        <v>93</v>
      </c>
      <c r="G66" s="32">
        <v>303551</v>
      </c>
      <c r="H66" s="32">
        <v>636900</v>
      </c>
      <c r="I66" s="32"/>
      <c r="J66" s="26">
        <v>1</v>
      </c>
      <c r="K66" s="26">
        <v>0.56977373029885903</v>
      </c>
      <c r="L66" s="26">
        <v>2.9991546786718414E-3</v>
      </c>
      <c r="M66" s="26">
        <v>0.36166296875175208</v>
      </c>
      <c r="N66" s="26">
        <v>6.2821546682691344E-5</v>
      </c>
      <c r="O66" s="26">
        <v>0.20504885287180255</v>
      </c>
      <c r="P66" s="26">
        <v>0.43022626970114103</v>
      </c>
      <c r="R66" s="24">
        <v>535.4</v>
      </c>
      <c r="S66" s="27">
        <v>4.4398999999999997</v>
      </c>
      <c r="T66" s="27">
        <v>9.2999999999999999E-2</v>
      </c>
      <c r="U66" s="27">
        <v>303.55099999999999</v>
      </c>
      <c r="V66" s="27">
        <v>636.9</v>
      </c>
      <c r="X66" s="26">
        <v>0.36166296875175208</v>
      </c>
      <c r="Y66" s="26">
        <v>2.9991546786718414E-3</v>
      </c>
      <c r="Z66" s="26">
        <v>6.2821546682691344E-5</v>
      </c>
      <c r="AA66" s="26">
        <v>0.20504885287180255</v>
      </c>
      <c r="AB66" s="26">
        <v>0.43022626970114103</v>
      </c>
    </row>
    <row r="67" spans="1:28">
      <c r="A67" s="31" t="s">
        <v>61</v>
      </c>
      <c r="B67" s="32">
        <v>1489029.3</v>
      </c>
      <c r="C67" s="32">
        <v>835529.3</v>
      </c>
      <c r="D67" s="32">
        <v>4439.8999999999996</v>
      </c>
      <c r="E67" s="32">
        <v>518400</v>
      </c>
      <c r="F67" s="32">
        <v>80</v>
      </c>
      <c r="G67" s="32">
        <v>312609</v>
      </c>
      <c r="H67" s="32">
        <v>653500</v>
      </c>
      <c r="I67" s="32"/>
      <c r="J67" s="26">
        <v>1</v>
      </c>
      <c r="K67" s="26">
        <v>0.56112347822840025</v>
      </c>
      <c r="L67" s="26">
        <v>2.9817411920638496E-3</v>
      </c>
      <c r="M67" s="26">
        <v>0.34814627220565775</v>
      </c>
      <c r="N67" s="26">
        <v>5.3726276574947183E-5</v>
      </c>
      <c r="O67" s="26">
        <v>0.20994146992272078</v>
      </c>
      <c r="P67" s="26">
        <v>0.4388765217715998</v>
      </c>
      <c r="R67" s="24">
        <v>518.4</v>
      </c>
      <c r="S67" s="27">
        <v>4.4398999999999997</v>
      </c>
      <c r="T67" s="27">
        <v>0.08</v>
      </c>
      <c r="U67" s="27">
        <v>312.60899999999998</v>
      </c>
      <c r="V67" s="27">
        <v>653.5</v>
      </c>
      <c r="X67" s="26">
        <v>0.34814627220565775</v>
      </c>
      <c r="Y67" s="26">
        <v>2.9817411920638496E-3</v>
      </c>
      <c r="Z67" s="26">
        <v>5.3726276574947183E-5</v>
      </c>
      <c r="AA67" s="26">
        <v>0.20994146992272078</v>
      </c>
      <c r="AB67" s="26">
        <v>0.4388765217715998</v>
      </c>
    </row>
    <row r="68" spans="1:28">
      <c r="A68" s="31" t="s">
        <v>62</v>
      </c>
      <c r="B68" s="32">
        <v>1508931.6</v>
      </c>
      <c r="C68" s="32">
        <v>835531.60000000009</v>
      </c>
      <c r="D68" s="32">
        <v>4439.8999999999996</v>
      </c>
      <c r="E68" s="32">
        <v>522200</v>
      </c>
      <c r="F68" s="32">
        <v>78</v>
      </c>
      <c r="G68" s="32">
        <v>308814</v>
      </c>
      <c r="H68" s="32">
        <v>673400</v>
      </c>
      <c r="I68" s="32"/>
      <c r="J68" s="26">
        <v>1</v>
      </c>
      <c r="K68" s="26">
        <v>0.55372397264395556</v>
      </c>
      <c r="L68" s="26">
        <v>2.9424130291923101E-3</v>
      </c>
      <c r="M68" s="26">
        <v>0.34607267817838794</v>
      </c>
      <c r="N68" s="26">
        <v>5.1692203940854573E-5</v>
      </c>
      <c r="O68" s="26">
        <v>0.20465738804860339</v>
      </c>
      <c r="P68" s="26">
        <v>0.44627602735604449</v>
      </c>
      <c r="R68" s="24">
        <v>522.20000000000005</v>
      </c>
      <c r="S68" s="27">
        <v>4.4398999999999997</v>
      </c>
      <c r="T68" s="27">
        <v>7.8E-2</v>
      </c>
      <c r="U68" s="27">
        <v>308.81400000000002</v>
      </c>
      <c r="V68" s="27">
        <v>673.4</v>
      </c>
      <c r="X68" s="26">
        <v>0.34607267817838794</v>
      </c>
      <c r="Y68" s="26">
        <v>2.9424130291923101E-3</v>
      </c>
      <c r="Z68" s="26">
        <v>5.1692203940854573E-5</v>
      </c>
      <c r="AA68" s="26">
        <v>0.20465738804860339</v>
      </c>
      <c r="AB68" s="26">
        <v>0.44627602735604449</v>
      </c>
    </row>
    <row r="69" spans="1:28">
      <c r="A69" s="31" t="s">
        <v>63</v>
      </c>
      <c r="B69" s="32">
        <v>1525012.1</v>
      </c>
      <c r="C69" s="32">
        <v>853612.10000000009</v>
      </c>
      <c r="D69" s="32">
        <v>4439.8999999999996</v>
      </c>
      <c r="E69" s="32">
        <v>528400</v>
      </c>
      <c r="F69" s="32">
        <v>77</v>
      </c>
      <c r="G69" s="32">
        <v>320695</v>
      </c>
      <c r="H69" s="32">
        <v>671400</v>
      </c>
      <c r="I69" s="32"/>
      <c r="J69" s="26">
        <v>1</v>
      </c>
      <c r="K69" s="26">
        <v>0.55974119811901824</v>
      </c>
      <c r="L69" s="26">
        <v>2.9113867358822919E-3</v>
      </c>
      <c r="M69" s="26">
        <v>0.34648905408684955</v>
      </c>
      <c r="N69" s="26">
        <v>5.0491402658378904E-5</v>
      </c>
      <c r="O69" s="26">
        <v>0.21029013474712757</v>
      </c>
      <c r="P69" s="26">
        <v>0.44025880188098176</v>
      </c>
      <c r="R69" s="24">
        <v>528.4</v>
      </c>
      <c r="S69" s="27">
        <v>4.4398999999999997</v>
      </c>
      <c r="T69" s="27">
        <v>7.6999999999999999E-2</v>
      </c>
      <c r="U69" s="27">
        <v>320.69499999999999</v>
      </c>
      <c r="V69" s="27">
        <v>671.4</v>
      </c>
      <c r="X69" s="26">
        <v>0.34648905408684955</v>
      </c>
      <c r="Y69" s="26">
        <v>2.9113867358822919E-3</v>
      </c>
      <c r="Z69" s="26">
        <v>5.0491402658378904E-5</v>
      </c>
      <c r="AA69" s="26">
        <v>0.21029013474712757</v>
      </c>
      <c r="AB69" s="26">
        <v>0.44025880188098176</v>
      </c>
    </row>
    <row r="70" spans="1:28">
      <c r="A70" s="31" t="s">
        <v>64</v>
      </c>
      <c r="B70" s="32">
        <v>1540522.6</v>
      </c>
      <c r="C70" s="32">
        <v>855422.60000000009</v>
      </c>
      <c r="D70" s="32">
        <v>4439.8999999999996</v>
      </c>
      <c r="E70" s="32">
        <v>519200</v>
      </c>
      <c r="F70" s="32">
        <v>77</v>
      </c>
      <c r="G70" s="32">
        <v>331706</v>
      </c>
      <c r="H70" s="32">
        <v>685100</v>
      </c>
      <c r="I70" s="32"/>
      <c r="J70" s="26">
        <v>1</v>
      </c>
      <c r="K70" s="26">
        <v>0.55528078588395913</v>
      </c>
      <c r="L70" s="26">
        <v>2.8820739143976203E-3</v>
      </c>
      <c r="M70" s="26">
        <v>0.33702848630717913</v>
      </c>
      <c r="N70" s="26">
        <v>4.9983038223522328E-5</v>
      </c>
      <c r="O70" s="26">
        <v>0.21532043736326878</v>
      </c>
      <c r="P70" s="26">
        <v>0.44471921411604087</v>
      </c>
      <c r="R70" s="24">
        <v>519.20000000000005</v>
      </c>
      <c r="S70" s="27">
        <v>4.4398999999999997</v>
      </c>
      <c r="T70" s="27">
        <v>7.6999999999999999E-2</v>
      </c>
      <c r="U70" s="27">
        <v>331.70600000000002</v>
      </c>
      <c r="V70" s="27">
        <v>685.1</v>
      </c>
      <c r="X70" s="26">
        <v>0.33702848630717913</v>
      </c>
      <c r="Y70" s="26">
        <v>2.8820739143976203E-3</v>
      </c>
      <c r="Z70" s="26">
        <v>4.9983038223522328E-5</v>
      </c>
      <c r="AA70" s="26">
        <v>0.21532043736326878</v>
      </c>
      <c r="AB70" s="26">
        <v>0.44471921411604087</v>
      </c>
    </row>
    <row r="71" spans="1:28">
      <c r="A71" s="31" t="s">
        <v>65</v>
      </c>
      <c r="B71" s="32">
        <v>1533696.7</v>
      </c>
      <c r="C71" s="32">
        <v>830896.7</v>
      </c>
      <c r="D71" s="32">
        <v>4439.8999999999996</v>
      </c>
      <c r="E71" s="32">
        <v>496800</v>
      </c>
      <c r="F71" s="32">
        <v>72</v>
      </c>
      <c r="G71" s="32">
        <v>329585</v>
      </c>
      <c r="H71" s="32">
        <v>702800</v>
      </c>
      <c r="I71" s="32"/>
      <c r="J71" s="26">
        <v>1</v>
      </c>
      <c r="K71" s="26">
        <v>0.54176076664962503</v>
      </c>
      <c r="L71" s="26">
        <v>2.8949009279344473E-3</v>
      </c>
      <c r="M71" s="26">
        <v>0.32392323723458494</v>
      </c>
      <c r="N71" s="26">
        <v>4.6945396700664484E-5</v>
      </c>
      <c r="O71" s="26">
        <v>0.21489581349428477</v>
      </c>
      <c r="P71" s="26">
        <v>0.45823923335037497</v>
      </c>
      <c r="R71" s="24">
        <v>496.8</v>
      </c>
      <c r="S71" s="27">
        <v>4.4398999999999997</v>
      </c>
      <c r="T71" s="27">
        <v>7.1999999999999995E-2</v>
      </c>
      <c r="U71" s="27">
        <v>329.58499999999998</v>
      </c>
      <c r="V71" s="27">
        <v>702.8</v>
      </c>
      <c r="X71" s="26">
        <v>0.32392323723458494</v>
      </c>
      <c r="Y71" s="26">
        <v>2.8949009279344473E-3</v>
      </c>
      <c r="Z71" s="26">
        <v>4.6945396700664484E-5</v>
      </c>
      <c r="AA71" s="26">
        <v>0.21489581349428477</v>
      </c>
      <c r="AB71" s="26">
        <v>0.45823923335037497</v>
      </c>
    </row>
    <row r="72" spans="1:28">
      <c r="A72" s="31" t="s">
        <v>66</v>
      </c>
      <c r="B72" s="32">
        <v>1538620.8</v>
      </c>
      <c r="C72" s="32">
        <v>840720.8</v>
      </c>
      <c r="D72" s="32">
        <v>4439.8999999999996</v>
      </c>
      <c r="E72" s="32">
        <v>513800</v>
      </c>
      <c r="F72" s="32">
        <v>72</v>
      </c>
      <c r="G72" s="32">
        <v>322409</v>
      </c>
      <c r="H72" s="32">
        <v>697900</v>
      </c>
      <c r="I72" s="32"/>
      <c r="J72" s="26">
        <v>1</v>
      </c>
      <c r="K72" s="26">
        <v>0.54641195543437349</v>
      </c>
      <c r="L72" s="26">
        <v>2.8856362789324045E-3</v>
      </c>
      <c r="M72" s="26">
        <v>0.33393543100418244</v>
      </c>
      <c r="N72" s="26">
        <v>4.6795155765475159E-5</v>
      </c>
      <c r="O72" s="26">
        <v>0.209544157988765</v>
      </c>
      <c r="P72" s="26">
        <v>0.45358804456562657</v>
      </c>
      <c r="R72" s="24">
        <v>513.79999999999995</v>
      </c>
      <c r="S72" s="27">
        <v>4.4398999999999997</v>
      </c>
      <c r="T72" s="27">
        <v>7.1999999999999995E-2</v>
      </c>
      <c r="U72" s="27">
        <v>322.40899999999999</v>
      </c>
      <c r="V72" s="27">
        <v>697.9</v>
      </c>
      <c r="X72" s="26">
        <v>0.33393543100418244</v>
      </c>
      <c r="Y72" s="26">
        <v>2.8856362789324045E-3</v>
      </c>
      <c r="Z72" s="26">
        <v>4.6795155765475159E-5</v>
      </c>
      <c r="AA72" s="26">
        <v>0.209544157988765</v>
      </c>
      <c r="AB72" s="26">
        <v>0.45358804456562657</v>
      </c>
    </row>
    <row r="73" spans="1:28">
      <c r="A73" s="31" t="s">
        <v>67</v>
      </c>
      <c r="B73" s="32">
        <v>1556683.7</v>
      </c>
      <c r="C73" s="32">
        <v>829683.7</v>
      </c>
      <c r="D73" s="32">
        <v>4439.8999999999996</v>
      </c>
      <c r="E73" s="32">
        <v>504500</v>
      </c>
      <c r="F73" s="32">
        <v>72</v>
      </c>
      <c r="G73" s="32">
        <v>320672</v>
      </c>
      <c r="H73" s="32">
        <v>727000</v>
      </c>
      <c r="I73" s="32"/>
      <c r="J73" s="26">
        <v>1</v>
      </c>
      <c r="K73" s="26">
        <v>0.53298155559796767</v>
      </c>
      <c r="L73" s="26">
        <v>2.8521529453928245E-3</v>
      </c>
      <c r="M73" s="26">
        <v>0.32408638954721503</v>
      </c>
      <c r="N73" s="26">
        <v>4.6252170559761115E-5</v>
      </c>
      <c r="O73" s="26">
        <v>0.20599688941305161</v>
      </c>
      <c r="P73" s="26">
        <v>0.46701844440203238</v>
      </c>
      <c r="R73" s="24">
        <v>504.5</v>
      </c>
      <c r="S73" s="27">
        <v>4.4398999999999997</v>
      </c>
      <c r="T73" s="27">
        <v>7.1999999999999995E-2</v>
      </c>
      <c r="U73" s="27">
        <v>320.67200000000003</v>
      </c>
      <c r="V73" s="27">
        <v>727</v>
      </c>
      <c r="X73" s="26">
        <v>0.32408638954721503</v>
      </c>
      <c r="Y73" s="26">
        <v>2.8521529453928245E-3</v>
      </c>
      <c r="Z73" s="26">
        <v>4.6252170559761115E-5</v>
      </c>
      <c r="AA73" s="26">
        <v>0.20599688941305161</v>
      </c>
      <c r="AB73" s="26">
        <v>0.46701844440203238</v>
      </c>
    </row>
    <row r="74" spans="1:28">
      <c r="A74" s="31" t="s">
        <v>68</v>
      </c>
      <c r="B74" s="32">
        <v>1535252.5</v>
      </c>
      <c r="C74" s="32">
        <v>804152.5</v>
      </c>
      <c r="D74" s="32">
        <v>4439.8999999999996</v>
      </c>
      <c r="E74" s="32">
        <v>488900</v>
      </c>
      <c r="F74" s="32">
        <v>72</v>
      </c>
      <c r="G74" s="32">
        <v>310741</v>
      </c>
      <c r="H74" s="32">
        <v>731100</v>
      </c>
      <c r="I74" s="32"/>
      <c r="J74" s="26">
        <v>1</v>
      </c>
      <c r="K74" s="26">
        <v>0.52379168898927053</v>
      </c>
      <c r="L74" s="26">
        <v>2.8919672822548732E-3</v>
      </c>
      <c r="M74" s="26">
        <v>0.31844924531958096</v>
      </c>
      <c r="N74" s="26">
        <v>4.6897822996542913E-5</v>
      </c>
      <c r="O74" s="26">
        <v>0.20240383910789919</v>
      </c>
      <c r="P74" s="26">
        <v>0.47620831101072952</v>
      </c>
      <c r="R74" s="24">
        <v>488.9</v>
      </c>
      <c r="S74" s="27">
        <v>4.4398999999999997</v>
      </c>
      <c r="T74" s="27">
        <v>7.1999999999999995E-2</v>
      </c>
      <c r="U74" s="27">
        <v>310.74099999999999</v>
      </c>
      <c r="V74" s="27">
        <v>731.1</v>
      </c>
      <c r="X74" s="26">
        <v>0.31844924531958096</v>
      </c>
      <c r="Y74" s="26">
        <v>2.8919672822548732E-3</v>
      </c>
      <c r="Z74" s="26">
        <v>4.6897822996542913E-5</v>
      </c>
      <c r="AA74" s="26">
        <v>0.20240383910789919</v>
      </c>
      <c r="AB74" s="26">
        <v>0.47620831101072952</v>
      </c>
    </row>
    <row r="75" spans="1:28">
      <c r="A75" s="31" t="s">
        <v>69</v>
      </c>
      <c r="B75" s="32">
        <v>1540380.9</v>
      </c>
      <c r="C75" s="32">
        <v>778880.89999999991</v>
      </c>
      <c r="D75" s="32">
        <v>4439.8999999999996</v>
      </c>
      <c r="E75" s="32">
        <v>456900</v>
      </c>
      <c r="F75" s="32">
        <v>68</v>
      </c>
      <c r="G75" s="32">
        <v>317473</v>
      </c>
      <c r="H75" s="32">
        <v>761500</v>
      </c>
      <c r="I75" s="32"/>
      <c r="J75" s="26">
        <v>1</v>
      </c>
      <c r="K75" s="26">
        <v>0.50564175393242017</v>
      </c>
      <c r="L75" s="26">
        <v>2.882339037052459E-3</v>
      </c>
      <c r="M75" s="26">
        <v>0.29661494764054791</v>
      </c>
      <c r="N75" s="26">
        <v>4.4144925453178497E-5</v>
      </c>
      <c r="O75" s="26">
        <v>0.20610032232936673</v>
      </c>
      <c r="P75" s="26">
        <v>0.49435824606757983</v>
      </c>
      <c r="R75" s="24">
        <v>456.9</v>
      </c>
      <c r="S75" s="27">
        <v>4.4398999999999997</v>
      </c>
      <c r="T75" s="27">
        <v>6.8000000000000005E-2</v>
      </c>
      <c r="U75" s="27">
        <v>317.47300000000001</v>
      </c>
      <c r="V75" s="27">
        <v>761.5</v>
      </c>
      <c r="X75" s="26">
        <v>0.29661494764054791</v>
      </c>
      <c r="Y75" s="26">
        <v>2.882339037052459E-3</v>
      </c>
      <c r="Z75" s="26">
        <v>4.4144925453178497E-5</v>
      </c>
      <c r="AA75" s="26">
        <v>0.20610032232936673</v>
      </c>
      <c r="AB75" s="26">
        <v>0.49435824606757983</v>
      </c>
    </row>
    <row r="76" spans="1:28">
      <c r="A76" s="31" t="s">
        <v>70</v>
      </c>
      <c r="B76" s="32">
        <v>1541758.7</v>
      </c>
      <c r="C76" s="32">
        <v>772158.7</v>
      </c>
      <c r="D76" s="32">
        <v>4439.8999999999996</v>
      </c>
      <c r="E76" s="32">
        <v>467200</v>
      </c>
      <c r="F76" s="32">
        <v>67</v>
      </c>
      <c r="G76" s="32">
        <v>300452</v>
      </c>
      <c r="H76" s="32">
        <v>769600</v>
      </c>
      <c r="I76" s="32"/>
      <c r="J76" s="26">
        <v>1</v>
      </c>
      <c r="K76" s="26">
        <v>0.5008297991118843</v>
      </c>
      <c r="L76" s="26">
        <v>2.879763221053982E-3</v>
      </c>
      <c r="M76" s="26">
        <v>0.30303055854330513</v>
      </c>
      <c r="N76" s="26">
        <v>4.3456865202057885E-5</v>
      </c>
      <c r="O76" s="26">
        <v>0.1948761502043089</v>
      </c>
      <c r="P76" s="26">
        <v>0.49917020088811564</v>
      </c>
      <c r="R76" s="24">
        <v>467.2</v>
      </c>
      <c r="S76" s="27">
        <v>4.4398999999999997</v>
      </c>
      <c r="T76" s="27">
        <v>6.7000000000000004E-2</v>
      </c>
      <c r="U76" s="27">
        <v>300.452</v>
      </c>
      <c r="V76" s="27">
        <v>769.6</v>
      </c>
      <c r="X76" s="26">
        <v>0.30303055854330513</v>
      </c>
      <c r="Y76" s="26">
        <v>2.879763221053982E-3</v>
      </c>
      <c r="Z76" s="26">
        <v>4.3456865202057885E-5</v>
      </c>
      <c r="AA76" s="26">
        <v>0.1948761502043089</v>
      </c>
      <c r="AB76" s="26">
        <v>0.49917020088811564</v>
      </c>
    </row>
    <row r="77" spans="1:28">
      <c r="A77" s="31" t="s">
        <v>71</v>
      </c>
      <c r="B77" s="32">
        <v>1554151.4</v>
      </c>
      <c r="C77" s="32">
        <v>753151.39999999991</v>
      </c>
      <c r="D77" s="32">
        <v>4439.8999999999996</v>
      </c>
      <c r="E77" s="32">
        <v>462100</v>
      </c>
      <c r="F77" s="32">
        <v>68</v>
      </c>
      <c r="G77" s="32">
        <v>286544</v>
      </c>
      <c r="H77" s="32">
        <v>801000</v>
      </c>
      <c r="I77" s="32"/>
      <c r="J77" s="26">
        <v>1</v>
      </c>
      <c r="K77" s="26">
        <v>0.48460619731127863</v>
      </c>
      <c r="L77" s="26">
        <v>2.8568001804714777E-3</v>
      </c>
      <c r="M77" s="26">
        <v>0.29733267942878666</v>
      </c>
      <c r="N77" s="26">
        <v>4.3753781002288455E-5</v>
      </c>
      <c r="O77" s="26">
        <v>0.18437328563999622</v>
      </c>
      <c r="P77" s="26">
        <v>0.51539380268872137</v>
      </c>
      <c r="R77" s="24">
        <v>462.1</v>
      </c>
      <c r="S77" s="27">
        <v>4.4398999999999997</v>
      </c>
      <c r="T77" s="27">
        <v>6.8000000000000005E-2</v>
      </c>
      <c r="U77" s="27">
        <v>286.54399999999998</v>
      </c>
      <c r="V77" s="27">
        <v>801</v>
      </c>
      <c r="X77" s="26">
        <v>0.29733267942878666</v>
      </c>
      <c r="Y77" s="26">
        <v>2.8568001804714777E-3</v>
      </c>
      <c r="Z77" s="26">
        <v>4.3753781002288455E-5</v>
      </c>
      <c r="AA77" s="26">
        <v>0.18437328563999622</v>
      </c>
      <c r="AB77" s="26">
        <v>0.51539380268872137</v>
      </c>
    </row>
    <row r="78" spans="1:28">
      <c r="A78" s="31" t="s">
        <v>72</v>
      </c>
      <c r="B78" s="32">
        <v>1547336.1</v>
      </c>
      <c r="C78" s="32">
        <v>725036.10000000009</v>
      </c>
      <c r="D78" s="32">
        <v>4439.8999999999996</v>
      </c>
      <c r="E78" s="32">
        <v>431800</v>
      </c>
      <c r="F78" s="32">
        <v>68</v>
      </c>
      <c r="G78" s="32">
        <v>288728</v>
      </c>
      <c r="H78" s="32">
        <v>822300</v>
      </c>
      <c r="I78" s="32"/>
      <c r="J78" s="26">
        <v>1</v>
      </c>
      <c r="K78" s="26">
        <v>0.46857053228448559</v>
      </c>
      <c r="L78" s="26">
        <v>2.8693830642224395E-3</v>
      </c>
      <c r="M78" s="26">
        <v>0.27906025071088303</v>
      </c>
      <c r="N78" s="26">
        <v>4.3946496174942206E-5</v>
      </c>
      <c r="O78" s="26">
        <v>0.18659682275880463</v>
      </c>
      <c r="P78" s="26">
        <v>0.53142946771551436</v>
      </c>
      <c r="R78" s="24">
        <v>431.8</v>
      </c>
      <c r="S78" s="27">
        <v>4.4398999999999997</v>
      </c>
      <c r="T78" s="27">
        <v>6.8000000000000005E-2</v>
      </c>
      <c r="U78" s="27">
        <v>288.72800000000001</v>
      </c>
      <c r="V78" s="27">
        <v>822.3</v>
      </c>
      <c r="X78" s="26">
        <v>0.27906025071088303</v>
      </c>
      <c r="Y78" s="26">
        <v>2.8693830642224395E-3</v>
      </c>
      <c r="Z78" s="26">
        <v>4.3946496174942206E-5</v>
      </c>
      <c r="AA78" s="26">
        <v>0.18659682275880463</v>
      </c>
      <c r="AB78" s="26">
        <v>0.53142946771551436</v>
      </c>
    </row>
    <row r="79" spans="1:28">
      <c r="A79" s="31" t="s">
        <v>73</v>
      </c>
      <c r="B79" s="32">
        <v>1564589.7</v>
      </c>
      <c r="C79" s="32">
        <v>754689.7</v>
      </c>
      <c r="D79" s="32">
        <v>4439.8999999999996</v>
      </c>
      <c r="E79" s="32">
        <v>435600</v>
      </c>
      <c r="F79" s="32">
        <v>62</v>
      </c>
      <c r="G79" s="32">
        <v>314588</v>
      </c>
      <c r="H79" s="32">
        <v>809900</v>
      </c>
      <c r="I79" s="32"/>
      <c r="J79" s="26">
        <v>1</v>
      </c>
      <c r="K79" s="26">
        <v>0.48235630082442699</v>
      </c>
      <c r="L79" s="26">
        <v>2.8377407827751902E-3</v>
      </c>
      <c r="M79" s="26">
        <v>0.27841165003195406</v>
      </c>
      <c r="N79" s="26">
        <v>3.9627002529800627E-5</v>
      </c>
      <c r="O79" s="26">
        <v>0.20106741083620838</v>
      </c>
      <c r="P79" s="26">
        <v>0.51764369917557296</v>
      </c>
      <c r="R79" s="24">
        <v>435.6</v>
      </c>
      <c r="S79" s="27">
        <v>4.4398999999999997</v>
      </c>
      <c r="T79" s="27">
        <v>6.2E-2</v>
      </c>
      <c r="U79" s="27">
        <v>314.58800000000002</v>
      </c>
      <c r="V79" s="27">
        <v>809.9</v>
      </c>
      <c r="X79" s="26">
        <v>0.27841165003195406</v>
      </c>
      <c r="Y79" s="26">
        <v>2.8377407827751902E-3</v>
      </c>
      <c r="Z79" s="26">
        <v>3.9627002529800627E-5</v>
      </c>
      <c r="AA79" s="26">
        <v>0.20106741083620838</v>
      </c>
      <c r="AB79" s="26">
        <v>0.51764369917557296</v>
      </c>
    </row>
    <row r="80" spans="1:28">
      <c r="A80" s="31" t="s">
        <v>74</v>
      </c>
      <c r="B80" s="32">
        <v>1594403.2</v>
      </c>
      <c r="C80" s="32">
        <v>738403.2</v>
      </c>
      <c r="D80" s="32">
        <v>4439.8999999999996</v>
      </c>
      <c r="E80" s="32">
        <v>426200</v>
      </c>
      <c r="F80" s="32">
        <v>66</v>
      </c>
      <c r="G80" s="32">
        <v>307697</v>
      </c>
      <c r="H80" s="32">
        <v>856000</v>
      </c>
      <c r="I80" s="32"/>
      <c r="J80" s="26">
        <v>1</v>
      </c>
      <c r="K80" s="26">
        <v>0.46312200075865373</v>
      </c>
      <c r="L80" s="26">
        <v>2.784678304709875E-3</v>
      </c>
      <c r="M80" s="26">
        <v>0.26731005055684787</v>
      </c>
      <c r="N80" s="26">
        <v>4.1394799006926232E-5</v>
      </c>
      <c r="O80" s="26">
        <v>0.1929856889399118</v>
      </c>
      <c r="P80" s="26">
        <v>0.53687799924134627</v>
      </c>
      <c r="R80" s="24">
        <v>426.2</v>
      </c>
      <c r="S80" s="27">
        <v>4.4398999999999997</v>
      </c>
      <c r="T80" s="27">
        <v>6.6000000000000003E-2</v>
      </c>
      <c r="U80" s="27">
        <v>307.697</v>
      </c>
      <c r="V80" s="27">
        <v>856</v>
      </c>
      <c r="X80" s="26">
        <v>0.26731005055684787</v>
      </c>
      <c r="Y80" s="26">
        <v>2.784678304709875E-3</v>
      </c>
      <c r="Z80" s="26">
        <v>4.1394799006926232E-5</v>
      </c>
      <c r="AA80" s="26">
        <v>0.1929856889399118</v>
      </c>
      <c r="AB80" s="26">
        <v>0.53687799924134627</v>
      </c>
    </row>
    <row r="81" spans="1:28">
      <c r="A81" s="31" t="s">
        <v>75</v>
      </c>
      <c r="B81" s="32">
        <v>1646306.9</v>
      </c>
      <c r="C81" s="32">
        <v>741206.89999999991</v>
      </c>
      <c r="D81" s="32">
        <v>4439.8999999999996</v>
      </c>
      <c r="E81" s="32">
        <v>430300</v>
      </c>
      <c r="F81" s="32">
        <v>72</v>
      </c>
      <c r="G81" s="32">
        <v>306395</v>
      </c>
      <c r="H81" s="32">
        <v>905100</v>
      </c>
      <c r="I81" s="32"/>
      <c r="J81" s="26">
        <v>1</v>
      </c>
      <c r="K81" s="26">
        <v>0.45022401351777119</v>
      </c>
      <c r="L81" s="26">
        <v>2.6968847667467105E-3</v>
      </c>
      <c r="M81" s="26">
        <v>0.26137289468931951</v>
      </c>
      <c r="N81" s="26">
        <v>4.3734251493448766E-5</v>
      </c>
      <c r="O81" s="26">
        <v>0.18611049981021158</v>
      </c>
      <c r="P81" s="26">
        <v>0.54977598648222881</v>
      </c>
      <c r="R81" s="24">
        <v>430.3</v>
      </c>
      <c r="S81" s="27">
        <v>4.4398999999999997</v>
      </c>
      <c r="T81" s="27">
        <v>7.1999999999999995E-2</v>
      </c>
      <c r="U81" s="27">
        <v>306.39499999999998</v>
      </c>
      <c r="V81" s="27">
        <v>905.1</v>
      </c>
      <c r="X81" s="26">
        <v>0.26137289468931951</v>
      </c>
      <c r="Y81" s="26">
        <v>2.6968847667467105E-3</v>
      </c>
      <c r="Z81" s="26">
        <v>4.3734251493448766E-5</v>
      </c>
      <c r="AA81" s="26">
        <v>0.18611049981021158</v>
      </c>
      <c r="AB81" s="26">
        <v>0.54977598648222881</v>
      </c>
    </row>
    <row r="82" spans="1:28">
      <c r="A82" s="31" t="s">
        <v>76</v>
      </c>
      <c r="B82" s="32">
        <v>1651955.3</v>
      </c>
      <c r="C82" s="32">
        <v>748455.3</v>
      </c>
      <c r="D82" s="32">
        <v>4439.8999999999996</v>
      </c>
      <c r="E82" s="32">
        <v>439500</v>
      </c>
      <c r="F82" s="32">
        <v>72</v>
      </c>
      <c r="G82" s="32">
        <v>304443</v>
      </c>
      <c r="H82" s="32">
        <v>903500</v>
      </c>
      <c r="I82" s="32"/>
      <c r="J82" s="26">
        <v>1</v>
      </c>
      <c r="K82" s="26">
        <v>0.45307236824144093</v>
      </c>
      <c r="L82" s="26">
        <v>2.6876635221304108E-3</v>
      </c>
      <c r="M82" s="26">
        <v>0.26604836099378715</v>
      </c>
      <c r="N82" s="26">
        <v>4.3584714429016328E-5</v>
      </c>
      <c r="O82" s="26">
        <v>0.18429251687379192</v>
      </c>
      <c r="P82" s="26">
        <v>0.54692763175855907</v>
      </c>
      <c r="R82" s="24">
        <v>439.5</v>
      </c>
      <c r="S82" s="27">
        <v>4.4398999999999997</v>
      </c>
      <c r="T82" s="27">
        <v>7.1999999999999995E-2</v>
      </c>
      <c r="U82" s="27">
        <v>304.44299999999998</v>
      </c>
      <c r="V82" s="27">
        <v>903.5</v>
      </c>
      <c r="X82" s="26">
        <v>0.26604836099378715</v>
      </c>
      <c r="Y82" s="26">
        <v>2.6876635221304108E-3</v>
      </c>
      <c r="Z82" s="26">
        <v>4.3584714429016328E-5</v>
      </c>
      <c r="AA82" s="26">
        <v>0.18429251687379192</v>
      </c>
      <c r="AB82" s="26">
        <v>0.54692763175855907</v>
      </c>
    </row>
    <row r="83" spans="1:28">
      <c r="A83" s="31" t="s">
        <v>77</v>
      </c>
      <c r="B83" s="32">
        <v>1657842.3</v>
      </c>
      <c r="C83" s="32">
        <v>760942.3</v>
      </c>
      <c r="D83" s="32">
        <v>4439.8999999999996</v>
      </c>
      <c r="E83" s="32">
        <v>438700</v>
      </c>
      <c r="F83" s="32">
        <v>59</v>
      </c>
      <c r="G83" s="32">
        <v>317743</v>
      </c>
      <c r="H83" s="32">
        <v>896900</v>
      </c>
      <c r="I83" s="32"/>
      <c r="J83" s="26">
        <v>1</v>
      </c>
      <c r="K83" s="26">
        <v>0.45899558721598549</v>
      </c>
      <c r="L83" s="26">
        <v>2.6781196257327972E-3</v>
      </c>
      <c r="M83" s="26">
        <v>0.26462106799904911</v>
      </c>
      <c r="N83" s="26">
        <v>3.558842719841326E-5</v>
      </c>
      <c r="O83" s="26">
        <v>0.19166056988653263</v>
      </c>
      <c r="P83" s="26">
        <v>0.54100441278401445</v>
      </c>
      <c r="R83" s="24">
        <v>438.7</v>
      </c>
      <c r="S83" s="27">
        <v>4.4398999999999997</v>
      </c>
      <c r="T83" s="27">
        <v>5.8999999999999997E-2</v>
      </c>
      <c r="U83" s="27">
        <v>317.74299999999999</v>
      </c>
      <c r="V83" s="27">
        <v>896.9</v>
      </c>
      <c r="X83" s="26">
        <v>0.26462106799904911</v>
      </c>
      <c r="Y83" s="26">
        <v>2.6781196257327972E-3</v>
      </c>
      <c r="Z83" s="26">
        <v>3.558842719841326E-5</v>
      </c>
      <c r="AA83" s="26">
        <v>0.19166056988653263</v>
      </c>
      <c r="AB83" s="26">
        <v>0.54100441278401445</v>
      </c>
    </row>
    <row r="84" spans="1:28">
      <c r="A84" s="31" t="s">
        <v>78</v>
      </c>
      <c r="B84" s="32">
        <v>1678190.5</v>
      </c>
      <c r="C84" s="32">
        <v>776090.5</v>
      </c>
      <c r="D84" s="32">
        <v>4439.8999999999996</v>
      </c>
      <c r="E84" s="32">
        <v>449900</v>
      </c>
      <c r="F84" s="32">
        <v>60</v>
      </c>
      <c r="G84" s="32">
        <v>321691</v>
      </c>
      <c r="H84" s="32">
        <v>902100</v>
      </c>
      <c r="I84" s="32"/>
      <c r="J84" s="26">
        <v>1</v>
      </c>
      <c r="K84" s="26">
        <v>0.46245673539446208</v>
      </c>
      <c r="L84" s="26">
        <v>2.6456472015542929E-3</v>
      </c>
      <c r="M84" s="26">
        <v>0.26808637040908051</v>
      </c>
      <c r="N84" s="26">
        <v>3.5752794453311465E-5</v>
      </c>
      <c r="O84" s="26">
        <v>0.19168920334133699</v>
      </c>
      <c r="P84" s="26">
        <v>0.53754326460553792</v>
      </c>
      <c r="R84" s="24">
        <v>449.9</v>
      </c>
      <c r="S84" s="27">
        <v>4.4398999999999997</v>
      </c>
      <c r="T84" s="27">
        <v>0.06</v>
      </c>
      <c r="U84" s="27">
        <v>321.69099999999997</v>
      </c>
      <c r="V84" s="27">
        <v>902.1</v>
      </c>
      <c r="X84" s="26">
        <v>0.26808637040908051</v>
      </c>
      <c r="Y84" s="26">
        <v>2.6456472015542929E-3</v>
      </c>
      <c r="Z84" s="26">
        <v>3.5752794453311465E-5</v>
      </c>
      <c r="AA84" s="26">
        <v>0.19168920334133699</v>
      </c>
      <c r="AB84" s="26">
        <v>0.53754326460553792</v>
      </c>
    </row>
    <row r="85" spans="1:28">
      <c r="A85" s="31" t="s">
        <v>79</v>
      </c>
      <c r="B85" s="32">
        <v>1687956.6</v>
      </c>
      <c r="C85" s="32">
        <v>778456.60000000009</v>
      </c>
      <c r="D85" s="32">
        <v>4439.8999999999996</v>
      </c>
      <c r="E85" s="32">
        <v>469400</v>
      </c>
      <c r="F85" s="32">
        <v>60</v>
      </c>
      <c r="G85" s="32">
        <v>304557</v>
      </c>
      <c r="H85" s="32">
        <v>909500</v>
      </c>
      <c r="I85" s="32"/>
      <c r="J85" s="26">
        <v>1</v>
      </c>
      <c r="K85" s="26">
        <v>0.46118282898979751</v>
      </c>
      <c r="L85" s="26">
        <v>2.6303401402618999E-3</v>
      </c>
      <c r="M85" s="26">
        <v>0.27808771860603526</v>
      </c>
      <c r="N85" s="26">
        <v>3.5545937614746727E-5</v>
      </c>
      <c r="O85" s="26">
        <v>0.18042940203557364</v>
      </c>
      <c r="P85" s="26">
        <v>0.53881717101020243</v>
      </c>
      <c r="R85" s="24">
        <v>469.4</v>
      </c>
      <c r="S85" s="27">
        <v>4.4398999999999997</v>
      </c>
      <c r="T85" s="27">
        <v>0.06</v>
      </c>
      <c r="U85" s="27">
        <v>304.55700000000002</v>
      </c>
      <c r="V85" s="27">
        <v>909.5</v>
      </c>
      <c r="X85" s="26">
        <v>0.27808771860603526</v>
      </c>
      <c r="Y85" s="26">
        <v>2.6303401402618999E-3</v>
      </c>
      <c r="Z85" s="26">
        <v>3.5545937614746727E-5</v>
      </c>
      <c r="AA85" s="26">
        <v>0.18042940203557364</v>
      </c>
      <c r="AB85" s="26">
        <v>0.53881717101020243</v>
      </c>
    </row>
    <row r="86" spans="1:28">
      <c r="A86" s="31" t="s">
        <v>80</v>
      </c>
      <c r="B86" s="32">
        <v>1712684.8</v>
      </c>
      <c r="C86" s="32">
        <v>774584.8</v>
      </c>
      <c r="D86" s="32">
        <v>4439.8999999999996</v>
      </c>
      <c r="E86" s="32">
        <v>470000</v>
      </c>
      <c r="F86" s="32">
        <v>65</v>
      </c>
      <c r="G86" s="32">
        <v>300080</v>
      </c>
      <c r="H86" s="32">
        <v>938100</v>
      </c>
      <c r="I86" s="32"/>
      <c r="J86" s="26">
        <v>1</v>
      </c>
      <c r="K86" s="26">
        <v>0.45226348712851311</v>
      </c>
      <c r="L86" s="26">
        <v>2.5923625876752101E-3</v>
      </c>
      <c r="M86" s="26">
        <v>0.27442294110393223</v>
      </c>
      <c r="N86" s="26">
        <v>3.7952108876075736E-5</v>
      </c>
      <c r="O86" s="26">
        <v>0.17521028971588934</v>
      </c>
      <c r="P86" s="26">
        <v>0.54773651287148695</v>
      </c>
      <c r="R86" s="24">
        <v>470</v>
      </c>
      <c r="S86" s="27">
        <v>4.4398999999999997</v>
      </c>
      <c r="T86" s="27">
        <v>6.5000000000000002E-2</v>
      </c>
      <c r="U86" s="27">
        <v>300.08</v>
      </c>
      <c r="V86" s="27">
        <v>938.1</v>
      </c>
      <c r="X86" s="26">
        <v>0.27442294110393223</v>
      </c>
      <c r="Y86" s="26">
        <v>2.5923625876752101E-3</v>
      </c>
      <c r="Z86" s="26">
        <v>3.7952108876075736E-5</v>
      </c>
      <c r="AA86" s="26">
        <v>0.17521028971588934</v>
      </c>
      <c r="AB86" s="26">
        <v>0.54773651287148695</v>
      </c>
    </row>
    <row r="87" spans="1:28">
      <c r="A87" s="31" t="s">
        <v>81</v>
      </c>
      <c r="B87" s="32">
        <v>1732531</v>
      </c>
      <c r="C87" s="32">
        <v>787031</v>
      </c>
      <c r="D87" s="32">
        <v>4439.8999999999996</v>
      </c>
      <c r="E87" s="32">
        <v>399900</v>
      </c>
      <c r="F87" s="32">
        <v>21</v>
      </c>
      <c r="G87" s="32">
        <v>382670</v>
      </c>
      <c r="H87" s="32">
        <v>945500</v>
      </c>
      <c r="I87" s="32"/>
      <c r="J87" s="26">
        <v>1</v>
      </c>
      <c r="K87" s="26">
        <v>0.45426661918314881</v>
      </c>
      <c r="L87" s="26">
        <v>2.5626669883540322E-3</v>
      </c>
      <c r="M87" s="26">
        <v>0.23081838073893049</v>
      </c>
      <c r="N87" s="26">
        <v>1.2120995237603253E-5</v>
      </c>
      <c r="O87" s="26">
        <v>0.22087339274160173</v>
      </c>
      <c r="P87" s="26">
        <v>0.54573338081685119</v>
      </c>
      <c r="R87" s="24">
        <v>399.9</v>
      </c>
      <c r="S87" s="27">
        <v>4.4398999999999997</v>
      </c>
      <c r="T87" s="27">
        <v>2.1000000000000001E-2</v>
      </c>
      <c r="U87" s="27">
        <v>382.67</v>
      </c>
      <c r="V87" s="27">
        <v>945.5</v>
      </c>
      <c r="X87" s="26">
        <v>0.23081838073893049</v>
      </c>
      <c r="Y87" s="26">
        <v>2.5626669883540322E-3</v>
      </c>
      <c r="Z87" s="26">
        <v>1.2120995237603253E-5</v>
      </c>
      <c r="AA87" s="26">
        <v>0.22087339274160173</v>
      </c>
      <c r="AB87" s="26">
        <v>0.54573338081685119</v>
      </c>
    </row>
    <row r="88" spans="1:28">
      <c r="A88" s="31" t="s">
        <v>82</v>
      </c>
      <c r="B88" s="32">
        <v>1750580.2</v>
      </c>
      <c r="C88" s="32">
        <v>785280.2</v>
      </c>
      <c r="D88" s="32">
        <v>4439.8999999999996</v>
      </c>
      <c r="E88" s="32">
        <v>412800</v>
      </c>
      <c r="F88" s="32">
        <v>87</v>
      </c>
      <c r="G88" s="32">
        <v>367953</v>
      </c>
      <c r="H88" s="32">
        <v>965300</v>
      </c>
      <c r="I88" s="32"/>
      <c r="J88" s="26">
        <v>1</v>
      </c>
      <c r="K88" s="26">
        <v>0.44858281842785608</v>
      </c>
      <c r="L88" s="26">
        <v>2.5362448404249059E-3</v>
      </c>
      <c r="M88" s="26">
        <v>0.23580753398216203</v>
      </c>
      <c r="N88" s="26">
        <v>4.9697808760775427E-5</v>
      </c>
      <c r="O88" s="26">
        <v>0.21018917042475405</v>
      </c>
      <c r="P88" s="26">
        <v>0.55141718157214392</v>
      </c>
      <c r="R88" s="24">
        <v>412.8</v>
      </c>
      <c r="S88" s="27">
        <v>4.4398999999999997</v>
      </c>
      <c r="T88" s="27">
        <v>8.6999999999999994E-2</v>
      </c>
      <c r="U88" s="27">
        <v>367.95299999999997</v>
      </c>
      <c r="V88" s="27">
        <v>965.3</v>
      </c>
      <c r="X88" s="26">
        <v>0.23580753398216203</v>
      </c>
      <c r="Y88" s="26">
        <v>2.5362448404249059E-3</v>
      </c>
      <c r="Z88" s="26">
        <v>4.9697808760775427E-5</v>
      </c>
      <c r="AA88" s="26">
        <v>0.21018917042475405</v>
      </c>
      <c r="AB88" s="26">
        <v>0.55141718157214392</v>
      </c>
    </row>
    <row r="89" spans="1:28">
      <c r="A89" s="31" t="s">
        <v>83</v>
      </c>
      <c r="B89" s="32">
        <v>1763412.5</v>
      </c>
      <c r="C89" s="32">
        <v>768212.5</v>
      </c>
      <c r="D89" s="32">
        <v>4439.8999999999996</v>
      </c>
      <c r="E89" s="32">
        <v>404900</v>
      </c>
      <c r="F89" s="32">
        <v>82</v>
      </c>
      <c r="G89" s="32">
        <v>358791</v>
      </c>
      <c r="H89" s="32">
        <v>995200</v>
      </c>
      <c r="I89" s="32"/>
      <c r="J89" s="26">
        <v>1</v>
      </c>
      <c r="K89" s="26">
        <v>0.43563970426658538</v>
      </c>
      <c r="L89" s="26">
        <v>2.5177886626073023E-3</v>
      </c>
      <c r="M89" s="26">
        <v>0.22961161951613704</v>
      </c>
      <c r="N89" s="26">
        <v>4.6500747839770895E-5</v>
      </c>
      <c r="O89" s="26">
        <v>0.20346402217291756</v>
      </c>
      <c r="P89" s="26">
        <v>0.56436029573341462</v>
      </c>
      <c r="R89" s="24">
        <v>404.9</v>
      </c>
      <c r="S89" s="27">
        <v>4.4398999999999997</v>
      </c>
      <c r="T89" s="27">
        <v>8.2000000000000003E-2</v>
      </c>
      <c r="U89" s="27">
        <v>358.791</v>
      </c>
      <c r="V89" s="27">
        <v>995.2</v>
      </c>
      <c r="X89" s="26">
        <v>0.22961161951613704</v>
      </c>
      <c r="Y89" s="26">
        <v>2.5177886626073023E-3</v>
      </c>
      <c r="Z89" s="26">
        <v>4.6500747839770895E-5</v>
      </c>
      <c r="AA89" s="26">
        <v>0.20346402217291756</v>
      </c>
      <c r="AB89" s="26">
        <v>0.56436029573341462</v>
      </c>
    </row>
    <row r="90" spans="1:28">
      <c r="A90" s="31" t="s">
        <v>84</v>
      </c>
      <c r="B90" s="32">
        <v>1759638.3</v>
      </c>
      <c r="C90" s="32">
        <v>770238.3</v>
      </c>
      <c r="D90" s="32">
        <v>4439.8999999999996</v>
      </c>
      <c r="E90" s="32">
        <v>388400</v>
      </c>
      <c r="F90" s="32">
        <v>82</v>
      </c>
      <c r="G90" s="32">
        <v>377316</v>
      </c>
      <c r="H90" s="32">
        <v>989400</v>
      </c>
      <c r="I90" s="32"/>
      <c r="J90" s="26">
        <v>1</v>
      </c>
      <c r="K90" s="26">
        <v>0.43772535526193085</v>
      </c>
      <c r="L90" s="26">
        <v>2.5231889985572599E-3</v>
      </c>
      <c r="M90" s="26">
        <v>0.22072718012559739</v>
      </c>
      <c r="N90" s="26">
        <v>4.6600486020337245E-5</v>
      </c>
      <c r="O90" s="26">
        <v>0.21442815833231182</v>
      </c>
      <c r="P90" s="26">
        <v>0.56227464473806921</v>
      </c>
      <c r="R90" s="24">
        <v>388.4</v>
      </c>
      <c r="S90" s="27">
        <v>4.4398999999999997</v>
      </c>
      <c r="T90" s="27">
        <v>8.2000000000000003E-2</v>
      </c>
      <c r="U90" s="27">
        <v>377.31599999999997</v>
      </c>
      <c r="V90" s="27">
        <v>989.4</v>
      </c>
      <c r="X90" s="26">
        <v>0.22072718012559739</v>
      </c>
      <c r="Y90" s="26">
        <v>2.5231889985572599E-3</v>
      </c>
      <c r="Z90" s="26">
        <v>4.6600486020337245E-5</v>
      </c>
      <c r="AA90" s="26">
        <v>0.21442815833231182</v>
      </c>
      <c r="AB90" s="26">
        <v>0.56227464473806921</v>
      </c>
    </row>
    <row r="91" spans="1:28">
      <c r="A91" s="31" t="s">
        <v>85</v>
      </c>
      <c r="B91" s="32">
        <v>1752476.2</v>
      </c>
      <c r="C91" s="32">
        <v>770076.2</v>
      </c>
      <c r="D91" s="32">
        <v>4439.8999999999996</v>
      </c>
      <c r="E91" s="32">
        <v>356600</v>
      </c>
      <c r="F91" s="32">
        <v>102</v>
      </c>
      <c r="G91" s="32">
        <v>408934</v>
      </c>
      <c r="H91" s="32">
        <v>982400</v>
      </c>
      <c r="I91" s="32"/>
      <c r="J91" s="26">
        <v>1</v>
      </c>
      <c r="K91" s="26">
        <v>0.43942177360240325</v>
      </c>
      <c r="L91" s="26">
        <v>2.5335008829221188E-3</v>
      </c>
      <c r="M91" s="26">
        <v>0.20348350522534914</v>
      </c>
      <c r="N91" s="26">
        <v>5.8203358196818877E-5</v>
      </c>
      <c r="O91" s="26">
        <v>0.23334639294958756</v>
      </c>
      <c r="P91" s="26">
        <v>0.56057822639759669</v>
      </c>
      <c r="R91" s="24">
        <v>356.6</v>
      </c>
      <c r="S91" s="27">
        <v>4.4398999999999997</v>
      </c>
      <c r="T91" s="27">
        <v>0.10199999999999999</v>
      </c>
      <c r="U91" s="27">
        <v>408.93400000000003</v>
      </c>
      <c r="V91" s="27">
        <v>982.4</v>
      </c>
      <c r="X91" s="26">
        <v>0.20348350522534914</v>
      </c>
      <c r="Y91" s="26">
        <v>2.5335008829221188E-3</v>
      </c>
      <c r="Z91" s="26">
        <v>5.8203358196818877E-5</v>
      </c>
      <c r="AA91" s="26">
        <v>0.23334639294958756</v>
      </c>
      <c r="AB91" s="26">
        <v>0.56057822639759669</v>
      </c>
    </row>
    <row r="92" spans="1:28">
      <c r="A92" s="33" t="s">
        <v>86</v>
      </c>
      <c r="B92" s="32">
        <v>1765630.2</v>
      </c>
      <c r="C92" s="32">
        <v>750630.2</v>
      </c>
      <c r="D92" s="32">
        <v>4439.8999999999996</v>
      </c>
      <c r="E92" s="32">
        <v>398100</v>
      </c>
      <c r="F92" s="32">
        <v>91</v>
      </c>
      <c r="G92" s="32">
        <v>347999</v>
      </c>
      <c r="H92" s="32">
        <v>1015000</v>
      </c>
      <c r="I92" s="32"/>
      <c r="J92" s="26">
        <v>1</v>
      </c>
      <c r="K92" s="26">
        <v>0.42513443641822618</v>
      </c>
      <c r="L92" s="26">
        <v>2.514626222410559E-3</v>
      </c>
      <c r="M92" s="26">
        <v>0.22547190232699918</v>
      </c>
      <c r="N92" s="26">
        <v>5.1539671217676271E-5</v>
      </c>
      <c r="O92" s="26">
        <v>0.19709619828659478</v>
      </c>
      <c r="P92" s="26">
        <v>0.57486556358177388</v>
      </c>
      <c r="R92" s="24">
        <v>398.1</v>
      </c>
      <c r="S92" s="27">
        <v>4.4398999999999997</v>
      </c>
      <c r="T92" s="27">
        <v>9.0999999999999998E-2</v>
      </c>
      <c r="U92" s="27">
        <v>347.99900000000002</v>
      </c>
      <c r="V92" s="27">
        <v>1015</v>
      </c>
      <c r="X92" s="26">
        <v>0.22547190232699918</v>
      </c>
      <c r="Y92" s="26">
        <v>2.514626222410559E-3</v>
      </c>
      <c r="Z92" s="26">
        <v>5.1539671217676271E-5</v>
      </c>
      <c r="AA92" s="26">
        <v>0.19709619828659478</v>
      </c>
      <c r="AB92" s="26">
        <v>0.57486556358177388</v>
      </c>
    </row>
    <row r="93" spans="1:28">
      <c r="A93" s="31" t="s">
        <v>136</v>
      </c>
      <c r="B93" s="32">
        <v>1779702.5</v>
      </c>
      <c r="C93" s="32">
        <v>732202.5</v>
      </c>
      <c r="D93" s="32">
        <v>4439.8999999999996</v>
      </c>
      <c r="E93" s="32">
        <v>409900</v>
      </c>
      <c r="F93" s="32">
        <v>92</v>
      </c>
      <c r="G93" s="32">
        <v>317771</v>
      </c>
      <c r="H93" s="32">
        <v>1047500</v>
      </c>
      <c r="I93" s="32"/>
      <c r="J93" s="26">
        <v>1</v>
      </c>
      <c r="K93" s="26">
        <v>0.41141848145968218</v>
      </c>
      <c r="L93" s="26">
        <v>2.4947428011142308E-3</v>
      </c>
      <c r="M93" s="26">
        <v>0.2303193932693807</v>
      </c>
      <c r="N93" s="26">
        <v>5.1694033131941997E-5</v>
      </c>
      <c r="O93" s="26">
        <v>0.17855287611272108</v>
      </c>
      <c r="P93" s="26">
        <v>0.58858151854031782</v>
      </c>
      <c r="R93" s="24">
        <v>409.9</v>
      </c>
      <c r="S93" s="27">
        <v>4.4398999999999997</v>
      </c>
      <c r="T93" s="27">
        <v>9.1999999999999998E-2</v>
      </c>
      <c r="U93" s="27">
        <v>317.77100000000002</v>
      </c>
      <c r="V93" s="27">
        <v>1047.5</v>
      </c>
      <c r="X93" s="26">
        <v>0.2303193932693807</v>
      </c>
      <c r="Y93" s="26">
        <v>2.4947428011142308E-3</v>
      </c>
      <c r="Z93" s="26">
        <v>5.1694033131941997E-5</v>
      </c>
      <c r="AA93" s="26">
        <v>0.17855287611272108</v>
      </c>
      <c r="AB93" s="26">
        <v>0.58858151854031782</v>
      </c>
    </row>
    <row r="94" spans="1:28">
      <c r="A94" s="298" t="s">
        <v>237</v>
      </c>
      <c r="B94" s="32">
        <v>1771856</v>
      </c>
      <c r="C94" s="32">
        <v>711556</v>
      </c>
      <c r="D94" s="32">
        <v>4439.8999999999996</v>
      </c>
      <c r="E94" s="32">
        <v>429400</v>
      </c>
      <c r="F94" s="32">
        <v>92</v>
      </c>
      <c r="G94" s="32">
        <v>277624</v>
      </c>
      <c r="H94" s="32">
        <v>1060300</v>
      </c>
      <c r="I94" s="32"/>
      <c r="J94" s="26">
        <v>1</v>
      </c>
      <c r="K94" s="26">
        <v>0.40158793942622878</v>
      </c>
      <c r="L94" s="26">
        <v>2.5057905382830205E-3</v>
      </c>
      <c r="M94" s="26">
        <v>0.24234475036346068</v>
      </c>
      <c r="N94" s="26">
        <v>5.1922955364318548E-5</v>
      </c>
      <c r="O94" s="26">
        <v>0.15668541913112577</v>
      </c>
      <c r="P94" s="26">
        <v>0.59841206057377128</v>
      </c>
      <c r="R94" s="24">
        <v>429.4</v>
      </c>
      <c r="S94" s="27">
        <v>4.4398999999999997</v>
      </c>
      <c r="T94" s="27">
        <v>9.1999999999999998E-2</v>
      </c>
      <c r="U94" s="27">
        <v>277.62400000000002</v>
      </c>
      <c r="V94" s="27">
        <v>1060.3</v>
      </c>
      <c r="X94" s="26">
        <v>0.24234475036346068</v>
      </c>
      <c r="Y94" s="26">
        <v>2.5057905382830205E-3</v>
      </c>
      <c r="Z94" s="26">
        <v>5.1922955364318548E-5</v>
      </c>
      <c r="AA94" s="26">
        <v>0.15668541913112577</v>
      </c>
      <c r="AB94" s="26">
        <v>0.59841206057377128</v>
      </c>
    </row>
    <row r="95" spans="1:28">
      <c r="A95" s="28" t="s">
        <v>238</v>
      </c>
      <c r="B95" s="32">
        <v>1790284</v>
      </c>
      <c r="C95" s="32">
        <v>714584</v>
      </c>
      <c r="D95" s="32">
        <v>4439.8999999999996</v>
      </c>
      <c r="E95" s="32">
        <v>425700</v>
      </c>
      <c r="F95" s="32">
        <v>70</v>
      </c>
      <c r="G95" s="32">
        <v>284374</v>
      </c>
      <c r="H95" s="32">
        <v>1075700</v>
      </c>
      <c r="I95" s="32"/>
      <c r="J95" s="26">
        <v>1</v>
      </c>
      <c r="K95" s="26">
        <v>0.39914561041711816</v>
      </c>
      <c r="L95" s="26">
        <v>2.479997586975027E-3</v>
      </c>
      <c r="M95" s="26">
        <v>0.2377835025057477</v>
      </c>
      <c r="N95" s="26">
        <v>3.9099941685229827E-5</v>
      </c>
      <c r="O95" s="26">
        <v>0.15884295452565067</v>
      </c>
      <c r="P95" s="26">
        <v>0.60085438958288184</v>
      </c>
      <c r="R95" s="24">
        <v>425.7</v>
      </c>
      <c r="S95" s="27">
        <v>4.4398999999999997</v>
      </c>
      <c r="T95" s="27">
        <v>7.0000000000000007E-2</v>
      </c>
      <c r="U95" s="27">
        <v>284.37400000000002</v>
      </c>
      <c r="V95" s="27">
        <v>1075.7</v>
      </c>
      <c r="X95" s="26">
        <v>0.2377835025057477</v>
      </c>
      <c r="Y95" s="26">
        <v>2.479997586975027E-3</v>
      </c>
      <c r="Z95" s="26">
        <v>3.9099941685229827E-5</v>
      </c>
      <c r="AA95" s="26">
        <v>0.15884295452565067</v>
      </c>
      <c r="AB95" s="26">
        <v>0.60085438958288184</v>
      </c>
    </row>
    <row r="96" spans="1:28">
      <c r="A96" s="28" t="s">
        <v>250</v>
      </c>
      <c r="B96" s="32">
        <v>1801946.7</v>
      </c>
      <c r="C96" s="32">
        <v>693746.7</v>
      </c>
      <c r="D96" s="32">
        <v>4439.8999999999996</v>
      </c>
      <c r="E96" s="32">
        <v>430200</v>
      </c>
      <c r="F96" s="32">
        <v>20</v>
      </c>
      <c r="G96" s="32">
        <v>259087</v>
      </c>
      <c r="H96" s="32">
        <v>1108200</v>
      </c>
      <c r="I96" s="32"/>
      <c r="J96" s="26">
        <v>1</v>
      </c>
      <c r="K96" s="26">
        <v>0.38499845750154538</v>
      </c>
      <c r="L96" s="26">
        <v>2.4639463531302007E-3</v>
      </c>
      <c r="M96" s="26">
        <v>0.23874180074249698</v>
      </c>
      <c r="N96" s="26">
        <v>1.1099107426429428E-5</v>
      </c>
      <c r="O96" s="26">
        <v>0.14378172228956607</v>
      </c>
      <c r="P96" s="26">
        <v>0.61500154249845462</v>
      </c>
      <c r="R96" s="24">
        <v>430.2</v>
      </c>
      <c r="S96" s="27">
        <v>4.4398999999999997</v>
      </c>
      <c r="T96" s="27">
        <v>0.02</v>
      </c>
      <c r="U96" s="27">
        <v>259.08699999999999</v>
      </c>
      <c r="V96" s="27">
        <v>1108.2</v>
      </c>
      <c r="X96" s="26">
        <v>0.23874180074249698</v>
      </c>
      <c r="Y96" s="26">
        <v>2.4639463531302007E-3</v>
      </c>
      <c r="Z96" s="26">
        <v>1.1099107426429428E-5</v>
      </c>
      <c r="AA96" s="26">
        <v>0.14378172228956607</v>
      </c>
      <c r="AB96" s="26">
        <v>0.61500154249845462</v>
      </c>
    </row>
    <row r="97" spans="1:28">
      <c r="A97" s="28" t="s">
        <v>251</v>
      </c>
      <c r="B97" s="32">
        <v>1806017.3</v>
      </c>
      <c r="C97" s="32">
        <v>712617.3</v>
      </c>
      <c r="D97" s="32">
        <v>4439.8999999999996</v>
      </c>
      <c r="E97" s="32">
        <v>424900</v>
      </c>
      <c r="F97" s="32">
        <v>23</v>
      </c>
      <c r="G97" s="32">
        <v>283254</v>
      </c>
      <c r="H97" s="32">
        <v>1093400</v>
      </c>
      <c r="I97" s="32"/>
      <c r="J97" s="26">
        <v>1</v>
      </c>
      <c r="K97" s="26">
        <v>0.39457944284365382</v>
      </c>
      <c r="L97" s="26">
        <v>2.4583928404229571E-3</v>
      </c>
      <c r="M97" s="26">
        <v>0.23526906414462365</v>
      </c>
      <c r="N97" s="26">
        <v>1.2735204695990453E-5</v>
      </c>
      <c r="O97" s="26">
        <v>0.15683902917209042</v>
      </c>
      <c r="P97" s="26">
        <v>0.60542055715634613</v>
      </c>
      <c r="R97" s="24">
        <v>424.9</v>
      </c>
      <c r="S97" s="27">
        <v>4.4398999999999997</v>
      </c>
      <c r="T97" s="27">
        <v>2.3E-2</v>
      </c>
      <c r="U97" s="27">
        <v>283.25400000000002</v>
      </c>
      <c r="V97" s="27">
        <v>1093.4000000000001</v>
      </c>
      <c r="X97" s="26">
        <v>0.23526906414462365</v>
      </c>
      <c r="Y97" s="26">
        <v>2.4583928404229571E-3</v>
      </c>
      <c r="Z97" s="26">
        <v>1.2735204695990453E-5</v>
      </c>
      <c r="AA97" s="26">
        <v>0.15683902917209042</v>
      </c>
      <c r="AB97" s="26">
        <v>0.60542055715634613</v>
      </c>
    </row>
    <row r="98" spans="1:28">
      <c r="A98" s="28" t="s">
        <v>252</v>
      </c>
      <c r="B98" s="32">
        <v>1794366.8</v>
      </c>
      <c r="C98" s="32">
        <v>698866.8</v>
      </c>
      <c r="D98" s="32">
        <v>4439.8999999999996</v>
      </c>
      <c r="E98" s="32">
        <v>423700</v>
      </c>
      <c r="F98" s="32">
        <v>28</v>
      </c>
      <c r="G98" s="32">
        <v>270699</v>
      </c>
      <c r="H98" s="32">
        <v>1095500</v>
      </c>
      <c r="I98" s="32"/>
      <c r="J98" s="26">
        <v>1</v>
      </c>
      <c r="K98" s="26">
        <v>0.38947822708266783</v>
      </c>
      <c r="L98" s="26">
        <v>2.4743547417395372E-3</v>
      </c>
      <c r="M98" s="26">
        <v>0.23612786415798598</v>
      </c>
      <c r="N98" s="26">
        <v>1.5604390362104337E-5</v>
      </c>
      <c r="O98" s="26">
        <v>0.15086045952254579</v>
      </c>
      <c r="P98" s="26">
        <v>0.61052177291733212</v>
      </c>
      <c r="R98" s="24">
        <v>423.7</v>
      </c>
      <c r="S98" s="27">
        <v>4.4398999999999997</v>
      </c>
      <c r="T98" s="27">
        <v>2.8000000000000001E-2</v>
      </c>
      <c r="U98" s="27">
        <v>270.69900000000001</v>
      </c>
      <c r="V98" s="27">
        <v>1095.5</v>
      </c>
      <c r="X98" s="26">
        <v>0.23612786415798598</v>
      </c>
      <c r="Y98" s="26">
        <v>2.4743547417395372E-3</v>
      </c>
      <c r="Z98" s="26">
        <v>1.5604390362104337E-5</v>
      </c>
      <c r="AA98" s="26">
        <v>0.15086045952254579</v>
      </c>
      <c r="AB98" s="26">
        <v>0.61052177291733212</v>
      </c>
    </row>
    <row r="99" spans="1:28">
      <c r="A99" s="28" t="s">
        <v>253</v>
      </c>
      <c r="B99" s="32">
        <v>1816536</v>
      </c>
      <c r="C99" s="32">
        <v>706636</v>
      </c>
      <c r="D99" s="32">
        <v>4439.8999999999996</v>
      </c>
      <c r="E99" s="32">
        <v>439600</v>
      </c>
      <c r="F99" s="32">
        <v>46</v>
      </c>
      <c r="G99" s="32">
        <v>262550</v>
      </c>
      <c r="H99" s="32">
        <v>1109900</v>
      </c>
      <c r="I99" s="32"/>
      <c r="J99" s="26">
        <v>1</v>
      </c>
      <c r="K99" s="26">
        <v>0.38900192454209548</v>
      </c>
      <c r="L99" s="26">
        <v>2.444157451324939E-3</v>
      </c>
      <c r="M99" s="26">
        <v>0.24199905754689144</v>
      </c>
      <c r="N99" s="26">
        <v>2.5322922309274356E-5</v>
      </c>
      <c r="O99" s="26">
        <v>0.14453333157173873</v>
      </c>
      <c r="P99" s="26">
        <v>0.61099807545790452</v>
      </c>
      <c r="R99" s="24">
        <v>439.6</v>
      </c>
      <c r="S99" s="27">
        <v>4.4398999999999997</v>
      </c>
      <c r="T99" s="27">
        <v>4.5999999999999999E-2</v>
      </c>
      <c r="U99" s="27">
        <v>262.55</v>
      </c>
      <c r="V99" s="27">
        <v>1109.9000000000001</v>
      </c>
      <c r="X99" s="26">
        <v>0.24199905754689144</v>
      </c>
      <c r="Y99" s="26">
        <v>2.444157451324939E-3</v>
      </c>
      <c r="Z99" s="26">
        <v>2.5322922309274356E-5</v>
      </c>
      <c r="AA99" s="26">
        <v>0.14453333157173873</v>
      </c>
      <c r="AB99" s="26">
        <v>0.61099807545790452</v>
      </c>
    </row>
    <row r="100" spans="1:28">
      <c r="A100" s="28" t="s">
        <v>254</v>
      </c>
      <c r="B100" s="32">
        <v>1809286</v>
      </c>
      <c r="C100" s="32">
        <v>677886</v>
      </c>
      <c r="D100" s="32">
        <v>4439.8999999999996</v>
      </c>
      <c r="E100" s="32">
        <v>438200</v>
      </c>
      <c r="F100" s="32">
        <v>21</v>
      </c>
      <c r="G100" s="32">
        <v>235781</v>
      </c>
      <c r="H100" s="32">
        <v>1131400</v>
      </c>
      <c r="I100" s="32"/>
      <c r="J100" s="26">
        <v>1</v>
      </c>
      <c r="K100" s="26">
        <v>0.37467045011125938</v>
      </c>
      <c r="L100" s="26">
        <v>2.4539514482508568E-3</v>
      </c>
      <c r="M100" s="26">
        <v>0.24219498741492501</v>
      </c>
      <c r="N100" s="26">
        <v>1.1606788534261582E-5</v>
      </c>
      <c r="O100" s="26">
        <v>0.13031715273317762</v>
      </c>
      <c r="P100" s="26">
        <v>0.62532954988874068</v>
      </c>
      <c r="R100" s="24">
        <v>438.2</v>
      </c>
      <c r="S100" s="27">
        <v>4.4398999999999997</v>
      </c>
      <c r="T100" s="27">
        <v>2.1000000000000001E-2</v>
      </c>
      <c r="U100" s="27">
        <v>235.78100000000001</v>
      </c>
      <c r="V100" s="27">
        <v>1131.4000000000001</v>
      </c>
      <c r="X100" s="26">
        <v>0.24219498741492501</v>
      </c>
      <c r="Y100" s="26">
        <v>2.4539514482508568E-3</v>
      </c>
      <c r="Z100" s="26">
        <v>1.1606788534261582E-5</v>
      </c>
      <c r="AA100" s="26">
        <v>0.13031715273317762</v>
      </c>
      <c r="AB100" s="26">
        <v>0.62532954988874068</v>
      </c>
    </row>
    <row r="101" spans="1:28">
      <c r="A101" s="298" t="s">
        <v>255</v>
      </c>
      <c r="B101" s="32">
        <v>1821828.6</v>
      </c>
      <c r="C101" s="32">
        <v>693528.60000000009</v>
      </c>
      <c r="D101" s="32">
        <v>4439.8999999999996</v>
      </c>
      <c r="E101" s="32">
        <v>440300</v>
      </c>
      <c r="F101" s="32">
        <v>16</v>
      </c>
      <c r="G101" s="32">
        <v>249334</v>
      </c>
      <c r="H101" s="32">
        <v>1128300</v>
      </c>
      <c r="I101" s="32"/>
      <c r="J101" s="26">
        <v>1</v>
      </c>
      <c r="K101" s="26">
        <v>0.38067719433101449</v>
      </c>
      <c r="L101" s="26">
        <v>2.4370569218201974E-3</v>
      </c>
      <c r="M101" s="26">
        <v>0.24168025466281515</v>
      </c>
      <c r="N101" s="26">
        <v>8.7823849071202418E-6</v>
      </c>
      <c r="O101" s="26">
        <v>0.1368591974019949</v>
      </c>
      <c r="P101" s="26">
        <v>0.61932280566898557</v>
      </c>
      <c r="R101" s="24">
        <v>440.3</v>
      </c>
      <c r="S101" s="27">
        <v>4.4398999999999997</v>
      </c>
      <c r="T101" s="27">
        <v>1.6E-2</v>
      </c>
      <c r="U101" s="27">
        <v>249.334</v>
      </c>
      <c r="V101" s="27">
        <v>1128.3</v>
      </c>
      <c r="X101" s="26">
        <v>0.24168025466281515</v>
      </c>
      <c r="Y101" s="26">
        <v>2.4370569218201974E-3</v>
      </c>
      <c r="Z101" s="26">
        <v>8.7823849071202418E-6</v>
      </c>
      <c r="AA101" s="26">
        <v>0.1368591974019949</v>
      </c>
      <c r="AB101" s="26">
        <v>0.61932280566898557</v>
      </c>
    </row>
    <row r="102" spans="1:28">
      <c r="A102" s="298" t="s">
        <v>259</v>
      </c>
      <c r="B102" s="32">
        <v>1818450.3</v>
      </c>
      <c r="C102" s="32">
        <v>715750.3</v>
      </c>
      <c r="D102" s="32">
        <v>4439.8999999999996</v>
      </c>
      <c r="E102" s="32">
        <v>430700</v>
      </c>
      <c r="F102" s="32">
        <v>16</v>
      </c>
      <c r="G102" s="32">
        <v>267430</v>
      </c>
      <c r="H102" s="32">
        <v>1102700</v>
      </c>
      <c r="I102" s="32"/>
      <c r="J102" s="26">
        <v>1</v>
      </c>
      <c r="K102" s="26">
        <v>0.39360454338510104</v>
      </c>
      <c r="L102" s="26">
        <v>2.4415844634302075E-3</v>
      </c>
      <c r="M102" s="26">
        <v>0.23685002554097848</v>
      </c>
      <c r="N102" s="26">
        <v>8.7987007398552487E-6</v>
      </c>
      <c r="O102" s="26">
        <v>0.14706478367871809</v>
      </c>
      <c r="P102" s="26">
        <v>0.60639545661489891</v>
      </c>
      <c r="R102" s="24">
        <v>430.7</v>
      </c>
      <c r="S102" s="27">
        <v>4.4398999999999997</v>
      </c>
      <c r="T102" s="27">
        <v>1.6E-2</v>
      </c>
      <c r="U102" s="27">
        <v>267.43</v>
      </c>
      <c r="V102" s="27">
        <v>1102.7</v>
      </c>
      <c r="X102" s="26">
        <v>0.23685002554097848</v>
      </c>
      <c r="Y102" s="26">
        <v>2.4415844634302075E-3</v>
      </c>
      <c r="Z102" s="26">
        <v>8.7987007398552487E-6</v>
      </c>
      <c r="AA102" s="26">
        <v>0.14706478367871809</v>
      </c>
      <c r="AB102" s="26">
        <v>0.60639545661489891</v>
      </c>
    </row>
    <row r="103" spans="1:28">
      <c r="A103" s="298" t="s">
        <v>261</v>
      </c>
      <c r="B103" s="32">
        <v>1821612.8</v>
      </c>
      <c r="C103" s="32">
        <v>693212.8</v>
      </c>
      <c r="D103" s="32">
        <v>4439.8</v>
      </c>
      <c r="E103" s="32">
        <v>425300</v>
      </c>
      <c r="F103" s="32">
        <v>42</v>
      </c>
      <c r="G103" s="32">
        <v>263431</v>
      </c>
      <c r="H103" s="32">
        <v>1128400</v>
      </c>
      <c r="I103" s="32"/>
      <c r="J103" s="26">
        <v>1</v>
      </c>
      <c r="K103" s="26">
        <v>0.38077437226852573</v>
      </c>
      <c r="L103" s="26">
        <v>2.4364037061345265E-3</v>
      </c>
      <c r="M103" s="26">
        <v>0.23338945362831975</v>
      </c>
      <c r="N103" s="26">
        <v>2.3048100287771994E-5</v>
      </c>
      <c r="O103" s="26">
        <v>0.14456152635495392</v>
      </c>
      <c r="P103" s="26">
        <v>0.61922562773147427</v>
      </c>
      <c r="R103" s="24">
        <v>425.3</v>
      </c>
      <c r="S103" s="27">
        <v>4.4398</v>
      </c>
      <c r="T103" s="27">
        <v>4.2000000000000003E-2</v>
      </c>
      <c r="U103" s="27">
        <v>263.43099999999998</v>
      </c>
      <c r="V103" s="27">
        <v>1128.4000000000001</v>
      </c>
      <c r="X103" s="26">
        <v>0.23338945362831975</v>
      </c>
      <c r="Y103" s="26">
        <v>2.4364037061345265E-3</v>
      </c>
      <c r="Z103" s="26">
        <v>2.3048100287771994E-5</v>
      </c>
      <c r="AA103" s="26">
        <v>0.14456152635495392</v>
      </c>
      <c r="AB103" s="26">
        <v>0.61922562773147427</v>
      </c>
    </row>
    <row r="104" spans="1:28" s="112" customFormat="1">
      <c r="A104" s="299" t="s">
        <v>266</v>
      </c>
      <c r="B104" s="111">
        <v>1829854.8</v>
      </c>
      <c r="C104" s="111">
        <v>723854.8</v>
      </c>
      <c r="D104" s="111">
        <v>12334.8</v>
      </c>
      <c r="E104" s="111">
        <v>431500</v>
      </c>
      <c r="F104" s="111">
        <v>42</v>
      </c>
      <c r="G104" s="111">
        <v>279978</v>
      </c>
      <c r="H104" s="111">
        <v>1106000</v>
      </c>
      <c r="I104" s="111"/>
      <c r="J104" s="113">
        <v>1</v>
      </c>
      <c r="K104" s="113">
        <v>0.3955804580778759</v>
      </c>
      <c r="L104" s="113">
        <v>6.7408627176320218E-3</v>
      </c>
      <c r="M104" s="113">
        <v>0.2358110599813712</v>
      </c>
      <c r="N104" s="113">
        <v>2.2952640832485726E-5</v>
      </c>
      <c r="O104" s="113">
        <v>0.15300558273804019</v>
      </c>
      <c r="P104" s="113">
        <v>0.6044195419221241</v>
      </c>
      <c r="R104" s="112">
        <v>431.5</v>
      </c>
      <c r="S104" s="118">
        <v>12.3348</v>
      </c>
      <c r="T104" s="118">
        <v>4.2000000000000003E-2</v>
      </c>
      <c r="U104" s="118">
        <v>279.97800000000001</v>
      </c>
      <c r="V104" s="118">
        <v>1106</v>
      </c>
      <c r="X104" s="113">
        <v>0.2358110599813712</v>
      </c>
      <c r="Y104" s="113">
        <v>6.7408627176320218E-3</v>
      </c>
      <c r="Z104" s="113">
        <v>2.2952640832485726E-5</v>
      </c>
      <c r="AA104" s="113">
        <v>0.15300558273804019</v>
      </c>
      <c r="AB104" s="113">
        <v>0.6044195419221241</v>
      </c>
    </row>
    <row r="105" spans="1:28" s="112" customFormat="1">
      <c r="A105" s="299" t="s">
        <v>273</v>
      </c>
      <c r="B105" s="111">
        <v>1836767.8</v>
      </c>
      <c r="C105" s="111">
        <v>760467.8</v>
      </c>
      <c r="D105" s="111">
        <v>34309.800000000003</v>
      </c>
      <c r="E105" s="111">
        <v>423600</v>
      </c>
      <c r="F105" s="111">
        <v>42</v>
      </c>
      <c r="G105" s="111">
        <v>302516</v>
      </c>
      <c r="H105" s="111">
        <v>1076300</v>
      </c>
      <c r="I105" s="111"/>
      <c r="J105" s="113">
        <v>1</v>
      </c>
      <c r="K105" s="113">
        <v>0.41402500631816391</v>
      </c>
      <c r="L105" s="113">
        <v>1.8679443313411745E-2</v>
      </c>
      <c r="M105" s="113">
        <v>0.23062250982405069</v>
      </c>
      <c r="N105" s="113">
        <v>2.2866254515132505E-5</v>
      </c>
      <c r="O105" s="113">
        <v>0.16470018692618632</v>
      </c>
      <c r="P105" s="113">
        <v>0.58597499368183614</v>
      </c>
      <c r="R105" s="112">
        <v>423.6</v>
      </c>
      <c r="S105" s="118">
        <v>34.309800000000003</v>
      </c>
      <c r="T105" s="118">
        <v>4.2000000000000003E-2</v>
      </c>
      <c r="U105" s="118">
        <v>302.51600000000002</v>
      </c>
      <c r="V105" s="118">
        <v>1076.3</v>
      </c>
      <c r="X105" s="113">
        <v>0.23062250982405069</v>
      </c>
      <c r="Y105" s="113">
        <v>1.8679443313411745E-2</v>
      </c>
      <c r="Z105" s="113">
        <v>2.2866254515132505E-5</v>
      </c>
      <c r="AA105" s="113">
        <v>0.16470018692618632</v>
      </c>
      <c r="AB105" s="113">
        <v>0.58597499368183614</v>
      </c>
    </row>
    <row r="106" spans="1:28">
      <c r="A106" s="298" t="s">
        <v>274</v>
      </c>
      <c r="B106" s="32"/>
      <c r="C106" s="32"/>
      <c r="D106" s="32">
        <v>54989.8</v>
      </c>
      <c r="E106" s="32"/>
      <c r="F106" s="32"/>
      <c r="G106" s="32"/>
      <c r="H106" s="32"/>
      <c r="I106" s="32"/>
      <c r="J106" s="26"/>
      <c r="K106" s="26"/>
      <c r="L106" s="26"/>
      <c r="M106" s="26"/>
      <c r="N106" s="26"/>
      <c r="O106" s="26"/>
      <c r="P106" s="26"/>
      <c r="S106" s="27">
        <v>54.989800000000002</v>
      </c>
      <c r="T106" s="27"/>
      <c r="U106" s="27"/>
      <c r="V106" s="27"/>
      <c r="X106" s="26"/>
      <c r="Y106" s="26">
        <v>3.0376566948230498E-2</v>
      </c>
      <c r="Z106" s="26"/>
      <c r="AA106" s="26"/>
      <c r="AB106" s="26"/>
    </row>
    <row r="107" spans="1:28">
      <c r="A107" s="298" t="s">
        <v>275</v>
      </c>
      <c r="B107" s="32"/>
      <c r="C107" s="32"/>
      <c r="D107" s="32">
        <v>77219.8</v>
      </c>
      <c r="E107" s="32"/>
      <c r="F107" s="32"/>
      <c r="G107" s="32"/>
      <c r="H107" s="32"/>
      <c r="I107" s="32"/>
    </row>
    <row r="108" spans="1:28">
      <c r="A108" s="110" t="s">
        <v>281</v>
      </c>
      <c r="B108" s="32"/>
      <c r="C108" s="32"/>
      <c r="D108" s="32">
        <v>100050</v>
      </c>
      <c r="E108" s="32"/>
      <c r="F108" s="32"/>
      <c r="G108" s="32"/>
      <c r="H108" s="32"/>
      <c r="I108" s="32"/>
    </row>
    <row r="109" spans="1:28">
      <c r="A109" s="110" t="s">
        <v>285</v>
      </c>
      <c r="B109" s="32"/>
      <c r="C109" s="32"/>
      <c r="D109" s="32">
        <v>133296</v>
      </c>
      <c r="E109" s="32"/>
      <c r="F109" s="32"/>
      <c r="G109" s="32"/>
      <c r="H109" s="32"/>
      <c r="I109" s="32"/>
    </row>
    <row r="110" spans="1:28">
      <c r="B110" s="32"/>
      <c r="C110" s="32"/>
      <c r="D110" s="18"/>
      <c r="E110" s="32"/>
      <c r="F110" s="32"/>
      <c r="G110" s="32"/>
      <c r="H110" s="32"/>
      <c r="I110" s="32"/>
    </row>
    <row r="111" spans="1:28">
      <c r="B111" s="32"/>
      <c r="C111" s="32"/>
      <c r="D111" s="18"/>
      <c r="E111" s="32"/>
      <c r="F111" s="32"/>
      <c r="G111" s="32"/>
      <c r="H111" s="32"/>
      <c r="I111" s="32"/>
    </row>
    <row r="112" spans="1:28">
      <c r="B112" s="32"/>
      <c r="C112" s="32"/>
      <c r="D112" s="32"/>
      <c r="E112" s="32"/>
      <c r="F112" s="32"/>
      <c r="G112" s="32"/>
      <c r="H112" s="32"/>
      <c r="I112" s="32"/>
    </row>
    <row r="113" spans="2:9">
      <c r="B113" s="32"/>
      <c r="C113" s="32"/>
      <c r="D113" s="32"/>
      <c r="E113" s="32"/>
      <c r="F113" s="32"/>
      <c r="G113" s="32"/>
      <c r="H113" s="32"/>
      <c r="I113" s="32"/>
    </row>
    <row r="114" spans="2:9">
      <c r="B114" s="32"/>
      <c r="C114" s="32"/>
      <c r="D114" s="32"/>
      <c r="E114" s="32"/>
      <c r="F114" s="32"/>
      <c r="G114" s="32"/>
      <c r="H114" s="32"/>
      <c r="I114" s="32"/>
    </row>
    <row r="115" spans="2:9">
      <c r="B115" s="32"/>
      <c r="C115" s="32"/>
      <c r="D115" s="32"/>
      <c r="E115" s="32"/>
      <c r="F115" s="32"/>
      <c r="G115" s="32"/>
      <c r="H115" s="32"/>
      <c r="I115" s="32"/>
    </row>
    <row r="116" spans="2:9">
      <c r="B116" s="32"/>
      <c r="C116" s="32"/>
      <c r="D116" s="32"/>
      <c r="E116" s="32"/>
      <c r="F116" s="32"/>
      <c r="G116" s="32"/>
      <c r="H116" s="32"/>
      <c r="I116" s="32"/>
    </row>
    <row r="117" spans="2:9">
      <c r="B117" s="32"/>
      <c r="C117" s="32"/>
      <c r="D117" s="32"/>
      <c r="E117" s="32"/>
      <c r="F117" s="32"/>
      <c r="G117" s="32"/>
      <c r="H117" s="32"/>
      <c r="I117" s="32"/>
    </row>
    <row r="118" spans="2:9">
      <c r="B118" s="32"/>
      <c r="C118" s="32"/>
      <c r="D118" s="32"/>
      <c r="E118" s="32"/>
      <c r="F118" s="32"/>
      <c r="G118" s="32"/>
      <c r="H118" s="32"/>
      <c r="I118" s="32"/>
    </row>
    <row r="119" spans="2:9">
      <c r="B119" s="32"/>
      <c r="C119" s="32"/>
      <c r="D119" s="32"/>
      <c r="E119" s="32"/>
      <c r="F119" s="32"/>
      <c r="G119" s="32"/>
      <c r="H119" s="32"/>
      <c r="I119" s="32"/>
    </row>
    <row r="120" spans="2:9">
      <c r="B120" s="32"/>
      <c r="C120" s="32"/>
      <c r="D120" s="32"/>
      <c r="E120" s="32"/>
      <c r="F120" s="32"/>
      <c r="G120" s="32"/>
      <c r="H120" s="32"/>
      <c r="I120" s="32"/>
    </row>
    <row r="121" spans="2:9">
      <c r="B121" s="32"/>
      <c r="C121" s="32"/>
      <c r="D121" s="32"/>
      <c r="E121" s="32"/>
      <c r="F121" s="32"/>
      <c r="G121" s="32"/>
      <c r="H121" s="32"/>
      <c r="I121" s="32"/>
    </row>
    <row r="122" spans="2:9">
      <c r="B122" s="32"/>
      <c r="C122" s="32"/>
      <c r="D122" s="32"/>
      <c r="E122" s="32"/>
      <c r="F122" s="32"/>
      <c r="G122" s="32"/>
      <c r="H122" s="32"/>
      <c r="I122" s="32"/>
    </row>
    <row r="123" spans="2:9">
      <c r="B123" s="32"/>
      <c r="C123" s="32"/>
      <c r="D123" s="32"/>
      <c r="E123" s="32"/>
      <c r="F123" s="32"/>
      <c r="G123" s="32"/>
      <c r="H123" s="32"/>
      <c r="I123" s="32"/>
    </row>
    <row r="124" spans="2:9">
      <c r="B124" s="32"/>
      <c r="C124" s="32"/>
      <c r="D124" s="32"/>
      <c r="E124" s="32"/>
      <c r="F124" s="32"/>
      <c r="G124" s="32"/>
      <c r="H124" s="32"/>
      <c r="I124" s="32"/>
    </row>
    <row r="125" spans="2:9">
      <c r="B125" s="32"/>
      <c r="C125" s="32"/>
      <c r="D125" s="32"/>
      <c r="E125" s="32"/>
      <c r="F125" s="32"/>
      <c r="G125" s="32"/>
      <c r="H125" s="32"/>
      <c r="I125" s="32"/>
    </row>
    <row r="126" spans="2:9">
      <c r="B126" s="32"/>
      <c r="C126" s="32"/>
      <c r="D126" s="32"/>
      <c r="E126" s="32"/>
      <c r="F126" s="32"/>
      <c r="G126" s="32"/>
      <c r="H126" s="32"/>
      <c r="I126" s="32"/>
    </row>
    <row r="127" spans="2:9">
      <c r="B127" s="32"/>
      <c r="C127" s="32"/>
      <c r="D127" s="32"/>
      <c r="E127" s="32"/>
      <c r="F127" s="32"/>
      <c r="G127" s="32"/>
      <c r="H127" s="32"/>
      <c r="I127" s="32"/>
    </row>
    <row r="128" spans="2:9">
      <c r="B128" s="32"/>
      <c r="C128" s="32"/>
      <c r="D128" s="32"/>
      <c r="E128" s="32"/>
      <c r="F128" s="32"/>
      <c r="G128" s="32"/>
      <c r="H128" s="32"/>
      <c r="I128" s="32"/>
    </row>
    <row r="129" spans="2:9">
      <c r="B129" s="32"/>
      <c r="C129" s="32"/>
      <c r="D129" s="32"/>
      <c r="E129" s="32"/>
      <c r="F129" s="32"/>
      <c r="G129" s="32"/>
      <c r="H129" s="32"/>
      <c r="I129" s="32"/>
    </row>
    <row r="130" spans="2:9">
      <c r="B130" s="32"/>
      <c r="C130" s="32"/>
      <c r="D130" s="32"/>
      <c r="E130" s="32"/>
      <c r="F130" s="32"/>
      <c r="G130" s="32"/>
      <c r="H130" s="32"/>
      <c r="I130" s="32"/>
    </row>
    <row r="131" spans="2:9">
      <c r="B131" s="32"/>
      <c r="C131" s="32"/>
      <c r="D131" s="32"/>
      <c r="E131" s="32"/>
      <c r="F131" s="32"/>
      <c r="G131" s="32"/>
      <c r="H131" s="32"/>
      <c r="I131" s="32"/>
    </row>
    <row r="132" spans="2:9">
      <c r="B132" s="32"/>
      <c r="C132" s="32"/>
      <c r="D132" s="32"/>
      <c r="E132" s="32"/>
      <c r="F132" s="32"/>
      <c r="G132" s="32"/>
      <c r="H132" s="32"/>
      <c r="I132" s="32"/>
    </row>
    <row r="133" spans="2:9">
      <c r="B133" s="32"/>
      <c r="C133" s="32"/>
      <c r="D133" s="32"/>
      <c r="E133" s="32"/>
      <c r="F133" s="32"/>
      <c r="G133" s="32"/>
      <c r="H133" s="32"/>
      <c r="I133" s="32"/>
    </row>
    <row r="134" spans="2:9">
      <c r="B134" s="32"/>
      <c r="C134" s="32"/>
      <c r="D134" s="32"/>
      <c r="E134" s="32"/>
      <c r="F134" s="32"/>
      <c r="G134" s="32"/>
      <c r="H134" s="32"/>
      <c r="I134" s="32"/>
    </row>
    <row r="135" spans="2:9">
      <c r="B135" s="32"/>
      <c r="C135" s="32"/>
      <c r="D135" s="32"/>
      <c r="E135" s="32"/>
      <c r="F135" s="32"/>
      <c r="G135" s="32"/>
      <c r="H135" s="32"/>
      <c r="I135" s="32"/>
    </row>
    <row r="136" spans="2:9">
      <c r="B136" s="32"/>
      <c r="C136" s="32"/>
      <c r="D136" s="32"/>
      <c r="E136" s="32"/>
      <c r="F136" s="32"/>
      <c r="G136" s="32"/>
      <c r="H136" s="32"/>
      <c r="I136" s="32"/>
    </row>
    <row r="137" spans="2:9">
      <c r="B137" s="32"/>
      <c r="C137" s="32"/>
      <c r="D137" s="32"/>
      <c r="E137" s="32"/>
      <c r="F137" s="32"/>
      <c r="G137" s="32"/>
      <c r="H137" s="32"/>
      <c r="I137" s="32"/>
    </row>
    <row r="138" spans="2:9">
      <c r="B138" s="32"/>
      <c r="C138" s="32"/>
      <c r="D138" s="32"/>
      <c r="E138" s="32"/>
      <c r="F138" s="32"/>
      <c r="G138" s="32"/>
      <c r="H138" s="32"/>
      <c r="I138" s="32"/>
    </row>
    <row r="139" spans="2:9">
      <c r="B139" s="32"/>
      <c r="C139" s="32"/>
      <c r="D139" s="32"/>
      <c r="E139" s="32"/>
      <c r="F139" s="32"/>
      <c r="G139" s="32"/>
      <c r="H139" s="32"/>
      <c r="I139" s="32"/>
    </row>
    <row r="140" spans="2:9">
      <c r="B140" s="32"/>
      <c r="C140" s="32"/>
      <c r="D140" s="32"/>
      <c r="E140" s="32"/>
      <c r="F140" s="32"/>
      <c r="G140" s="32"/>
      <c r="H140" s="32"/>
      <c r="I140" s="32"/>
    </row>
    <row r="141" spans="2:9">
      <c r="B141" s="32"/>
      <c r="C141" s="32"/>
      <c r="D141" s="32"/>
      <c r="E141" s="32"/>
      <c r="F141" s="32"/>
      <c r="G141" s="32"/>
      <c r="H141" s="32"/>
      <c r="I141" s="32"/>
    </row>
    <row r="142" spans="2:9">
      <c r="B142" s="32"/>
      <c r="C142" s="32"/>
      <c r="D142" s="32"/>
      <c r="E142" s="32"/>
      <c r="F142" s="32"/>
      <c r="G142" s="32"/>
      <c r="H142" s="32"/>
      <c r="I142" s="32"/>
    </row>
  </sheetData>
  <mergeCells count="20">
    <mergeCell ref="R6:V6"/>
    <mergeCell ref="X6:AB6"/>
    <mergeCell ref="D5:D7"/>
    <mergeCell ref="E5:E7"/>
    <mergeCell ref="F5:F7"/>
    <mergeCell ref="G5:G7"/>
    <mergeCell ref="B2:H2"/>
    <mergeCell ref="J2:P2"/>
    <mergeCell ref="J3:J7"/>
    <mergeCell ref="K4:K7"/>
    <mergeCell ref="L4:O4"/>
    <mergeCell ref="P4:P7"/>
    <mergeCell ref="L5:L7"/>
    <mergeCell ref="M5:M7"/>
    <mergeCell ref="B3:B7"/>
    <mergeCell ref="C4:C7"/>
    <mergeCell ref="N5:N7"/>
    <mergeCell ref="O5:O7"/>
    <mergeCell ref="H4:H7"/>
    <mergeCell ref="D4:G4"/>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99"/>
  <sheetViews>
    <sheetView tabSelected="1" workbookViewId="0">
      <pane xSplit="1" ySplit="10" topLeftCell="F76" activePane="bottomRight" state="frozen"/>
      <selection sqref="A1:H1048576"/>
      <selection pane="topRight" sqref="A1:H1048576"/>
      <selection pane="bottomLeft" sqref="A1:H1048576"/>
      <selection pane="bottomRight" activeCell="I85" sqref="I85"/>
    </sheetView>
  </sheetViews>
  <sheetFormatPr defaultColWidth="10.83203125" defaultRowHeight="13"/>
  <cols>
    <col min="1" max="3" width="10.83203125" style="24"/>
    <col min="4" max="4" width="12.33203125" style="24" customWidth="1"/>
    <col min="5" max="5" width="12.5" style="24" customWidth="1"/>
    <col min="6" max="7" width="10.83203125" style="24"/>
    <col min="8" max="8" width="13.83203125" style="24" customWidth="1"/>
    <col min="9" max="9" width="12.83203125" style="24" customWidth="1"/>
    <col min="10" max="16384" width="10.83203125" style="24"/>
  </cols>
  <sheetData>
    <row r="1" spans="1:42">
      <c r="A1" s="65"/>
    </row>
    <row r="2" spans="1:42">
      <c r="A2" s="65"/>
    </row>
    <row r="3" spans="1:42">
      <c r="B3" s="178" t="s">
        <v>10</v>
      </c>
      <c r="C3" s="178"/>
      <c r="D3" s="178"/>
      <c r="E3" s="178"/>
      <c r="F3" s="178"/>
      <c r="G3" s="178"/>
      <c r="H3" s="178"/>
      <c r="I3" s="178"/>
      <c r="J3" s="178"/>
      <c r="K3" s="178"/>
      <c r="L3" s="178"/>
      <c r="M3" s="178"/>
      <c r="N3" s="178"/>
      <c r="O3" s="178"/>
      <c r="Q3" s="178" t="s">
        <v>87</v>
      </c>
      <c r="R3" s="178"/>
      <c r="S3" s="178"/>
      <c r="T3" s="178"/>
      <c r="U3" s="178"/>
      <c r="V3" s="178"/>
      <c r="W3" s="178"/>
      <c r="X3" s="178"/>
      <c r="Y3" s="178"/>
      <c r="Z3" s="178"/>
      <c r="AA3" s="178"/>
      <c r="AB3" s="178"/>
      <c r="AC3" s="178"/>
      <c r="AD3" s="178"/>
    </row>
    <row r="4" spans="1:42" ht="12.75" customHeight="1">
      <c r="B4" s="180" t="s">
        <v>28</v>
      </c>
      <c r="Q4" s="180" t="s">
        <v>28</v>
      </c>
    </row>
    <row r="5" spans="1:42" ht="12.75" customHeight="1">
      <c r="B5" s="180"/>
      <c r="C5" s="197" t="s">
        <v>12</v>
      </c>
      <c r="O5" s="197" t="s">
        <v>13</v>
      </c>
      <c r="Q5" s="180"/>
      <c r="R5" s="197" t="s">
        <v>12</v>
      </c>
      <c r="AD5" s="197" t="s">
        <v>13</v>
      </c>
    </row>
    <row r="6" spans="1:42" ht="14.15" customHeight="1">
      <c r="B6" s="180"/>
      <c r="C6" s="198"/>
      <c r="D6" s="195" t="s">
        <v>27</v>
      </c>
      <c r="E6" s="193" t="s">
        <v>26</v>
      </c>
      <c r="J6" s="205" t="s">
        <v>14</v>
      </c>
      <c r="N6" s="205" t="s">
        <v>15</v>
      </c>
      <c r="O6" s="198"/>
      <c r="Q6" s="180"/>
      <c r="R6" s="198"/>
      <c r="S6" s="211" t="s">
        <v>27</v>
      </c>
      <c r="T6" s="193" t="s">
        <v>26</v>
      </c>
      <c r="Y6" s="205" t="s">
        <v>14</v>
      </c>
      <c r="AC6" s="213" t="s">
        <v>15</v>
      </c>
      <c r="AD6" s="198"/>
    </row>
    <row r="7" spans="1:42">
      <c r="B7" s="180"/>
      <c r="C7" s="198"/>
      <c r="D7" s="196"/>
      <c r="E7" s="194"/>
      <c r="F7" s="184" t="s">
        <v>24</v>
      </c>
      <c r="G7" s="185"/>
      <c r="H7" s="185"/>
      <c r="I7" s="201"/>
      <c r="J7" s="206"/>
      <c r="K7" s="202" t="s">
        <v>19</v>
      </c>
      <c r="L7" s="203"/>
      <c r="M7" s="204"/>
      <c r="N7" s="206"/>
      <c r="O7" s="198"/>
      <c r="Q7" s="180"/>
      <c r="R7" s="198"/>
      <c r="S7" s="212"/>
      <c r="T7" s="194"/>
      <c r="U7" s="215" t="s">
        <v>24</v>
      </c>
      <c r="V7" s="215"/>
      <c r="W7" s="215"/>
      <c r="X7" s="215"/>
      <c r="Y7" s="206"/>
      <c r="Z7" s="215" t="s">
        <v>19</v>
      </c>
      <c r="AA7" s="215"/>
      <c r="AB7" s="215"/>
      <c r="AC7" s="214"/>
      <c r="AD7" s="198"/>
    </row>
    <row r="8" spans="1:42" ht="14.15" customHeight="1">
      <c r="B8" s="180"/>
      <c r="C8" s="198"/>
      <c r="D8" s="196"/>
      <c r="E8" s="194"/>
      <c r="F8" s="207" t="s">
        <v>20</v>
      </c>
      <c r="G8" s="207" t="s">
        <v>21</v>
      </c>
      <c r="H8" s="207" t="s">
        <v>22</v>
      </c>
      <c r="I8" s="209" t="s">
        <v>23</v>
      </c>
      <c r="J8" s="206"/>
      <c r="K8" s="199" t="s">
        <v>16</v>
      </c>
      <c r="L8" s="199" t="s">
        <v>17</v>
      </c>
      <c r="M8" s="199" t="s">
        <v>18</v>
      </c>
      <c r="N8" s="206"/>
      <c r="O8" s="198"/>
      <c r="Q8" s="180"/>
      <c r="R8" s="198"/>
      <c r="S8" s="212"/>
      <c r="T8" s="194"/>
      <c r="U8" s="207" t="s">
        <v>20</v>
      </c>
      <c r="V8" s="207" t="s">
        <v>21</v>
      </c>
      <c r="W8" s="207" t="s">
        <v>22</v>
      </c>
      <c r="X8" s="209" t="s">
        <v>23</v>
      </c>
      <c r="Y8" s="206"/>
      <c r="Z8" s="199" t="s">
        <v>16</v>
      </c>
      <c r="AA8" s="199" t="s">
        <v>17</v>
      </c>
      <c r="AB8" s="199" t="s">
        <v>18</v>
      </c>
      <c r="AC8" s="214"/>
      <c r="AD8" s="198"/>
    </row>
    <row r="9" spans="1:42">
      <c r="B9" s="180"/>
      <c r="C9" s="198"/>
      <c r="D9" s="196"/>
      <c r="E9" s="194"/>
      <c r="F9" s="208"/>
      <c r="G9" s="208"/>
      <c r="H9" s="208"/>
      <c r="I9" s="210"/>
      <c r="J9" s="206"/>
      <c r="K9" s="200"/>
      <c r="L9" s="200"/>
      <c r="M9" s="200"/>
      <c r="N9" s="206"/>
      <c r="O9" s="198"/>
      <c r="Q9" s="180"/>
      <c r="R9" s="198"/>
      <c r="S9" s="212"/>
      <c r="T9" s="194"/>
      <c r="U9" s="208"/>
      <c r="V9" s="208"/>
      <c r="W9" s="208"/>
      <c r="X9" s="210"/>
      <c r="Y9" s="206"/>
      <c r="Z9" s="200"/>
      <c r="AA9" s="200"/>
      <c r="AB9" s="200"/>
      <c r="AC9" s="214"/>
      <c r="AD9" s="198"/>
      <c r="AF9" s="167" t="s">
        <v>235</v>
      </c>
      <c r="AG9" s="167"/>
      <c r="AH9" s="167"/>
      <c r="AI9" s="167"/>
      <c r="AJ9" s="167"/>
      <c r="AL9" s="167" t="s">
        <v>236</v>
      </c>
      <c r="AM9" s="167"/>
      <c r="AN9" s="167"/>
      <c r="AO9" s="167"/>
      <c r="AP9" s="167"/>
    </row>
    <row r="10" spans="1:42" ht="26">
      <c r="B10" s="180"/>
      <c r="C10" s="198"/>
      <c r="D10" s="196"/>
      <c r="E10" s="194"/>
      <c r="F10" s="208"/>
      <c r="G10" s="208"/>
      <c r="H10" s="208"/>
      <c r="I10" s="210"/>
      <c r="J10" s="206"/>
      <c r="K10" s="200"/>
      <c r="L10" s="200"/>
      <c r="M10" s="200"/>
      <c r="N10" s="206"/>
      <c r="O10" s="198"/>
      <c r="Q10" s="180"/>
      <c r="R10" s="198"/>
      <c r="S10" s="212"/>
      <c r="T10" s="194"/>
      <c r="U10" s="208"/>
      <c r="V10" s="208"/>
      <c r="W10" s="208"/>
      <c r="X10" s="210"/>
      <c r="Y10" s="206"/>
      <c r="Z10" s="200"/>
      <c r="AA10" s="200"/>
      <c r="AB10" s="200"/>
      <c r="AC10" s="214"/>
      <c r="AD10" s="198"/>
      <c r="AF10" s="25" t="s">
        <v>231</v>
      </c>
      <c r="AG10" s="25" t="s">
        <v>20</v>
      </c>
      <c r="AH10" s="25" t="s">
        <v>232</v>
      </c>
      <c r="AI10" s="25" t="s">
        <v>233</v>
      </c>
      <c r="AJ10" s="25" t="s">
        <v>234</v>
      </c>
      <c r="AL10" s="25" t="s">
        <v>231</v>
      </c>
      <c r="AM10" s="25" t="s">
        <v>20</v>
      </c>
      <c r="AN10" s="25" t="s">
        <v>232</v>
      </c>
      <c r="AO10" s="25" t="s">
        <v>233</v>
      </c>
      <c r="AP10" s="25" t="s">
        <v>234</v>
      </c>
    </row>
    <row r="11" spans="1:42">
      <c r="A11" s="31" t="s">
        <v>29</v>
      </c>
      <c r="B11" s="32">
        <v>97272.950000000012</v>
      </c>
      <c r="C11" s="32">
        <v>72985.95</v>
      </c>
      <c r="D11" s="32">
        <v>243</v>
      </c>
      <c r="E11" s="32">
        <v>48565.520000000004</v>
      </c>
      <c r="F11" s="32">
        <v>7812.49</v>
      </c>
      <c r="G11" s="32">
        <v>33851.619999999995</v>
      </c>
      <c r="H11" s="32">
        <v>5625.5199999999995</v>
      </c>
      <c r="I11" s="32">
        <v>1275.8900000000001</v>
      </c>
      <c r="J11" s="32">
        <v>9879.81</v>
      </c>
      <c r="K11" s="32">
        <v>6101.17</v>
      </c>
      <c r="L11" s="32">
        <v>0</v>
      </c>
      <c r="M11" s="32">
        <v>9879.81</v>
      </c>
      <c r="N11" s="32">
        <v>13780.699999999999</v>
      </c>
      <c r="O11" s="32">
        <v>24287</v>
      </c>
      <c r="Q11" s="26">
        <v>1</v>
      </c>
      <c r="R11" s="26">
        <v>0.75032113244226672</v>
      </c>
      <c r="S11" s="26">
        <v>2.4981251211153768E-3</v>
      </c>
      <c r="T11" s="26">
        <v>0.49927055774498458</v>
      </c>
      <c r="U11" s="26">
        <v>8.0315133857871063E-2</v>
      </c>
      <c r="V11" s="26">
        <v>0.3480065115738753</v>
      </c>
      <c r="W11" s="26">
        <v>5.7832316178341447E-2</v>
      </c>
      <c r="X11" s="26">
        <v>1.3116596134896699E-2</v>
      </c>
      <c r="Y11" s="26">
        <v>0.10156790762488439</v>
      </c>
      <c r="Z11" s="26">
        <v>6.2722164795043223E-2</v>
      </c>
      <c r="AA11" s="26">
        <v>0</v>
      </c>
      <c r="AB11" s="26">
        <v>0.10156790762488439</v>
      </c>
      <c r="AC11" s="26">
        <v>0.14167042327800275</v>
      </c>
      <c r="AD11" s="26">
        <v>0.24967886755773314</v>
      </c>
      <c r="AF11" s="27">
        <v>33.851619999999997</v>
      </c>
      <c r="AG11" s="27">
        <v>7.8124899999999995</v>
      </c>
      <c r="AH11" s="27">
        <v>9.8798099999999991</v>
      </c>
      <c r="AI11" s="27">
        <v>20.92511</v>
      </c>
      <c r="AJ11" s="27">
        <v>24.286999999999999</v>
      </c>
      <c r="AL11" s="26">
        <v>0.3480065115738753</v>
      </c>
      <c r="AM11" s="26">
        <v>8.0315133857871063E-2</v>
      </c>
      <c r="AN11" s="26">
        <v>0.10156790762488439</v>
      </c>
      <c r="AO11" s="26">
        <v>0.21511746071235627</v>
      </c>
      <c r="AP11" s="26">
        <v>0.24967886755773314</v>
      </c>
    </row>
    <row r="12" spans="1:42">
      <c r="A12" s="31" t="s">
        <v>30</v>
      </c>
      <c r="B12" s="32">
        <v>102323.23</v>
      </c>
      <c r="C12" s="32">
        <v>77127.009999999995</v>
      </c>
      <c r="D12" s="32">
        <v>245</v>
      </c>
      <c r="E12" s="32">
        <v>45843.23</v>
      </c>
      <c r="F12" s="32">
        <v>8632.9699999999993</v>
      </c>
      <c r="G12" s="32">
        <v>31480.34</v>
      </c>
      <c r="H12" s="32">
        <v>4420.6399999999994</v>
      </c>
      <c r="I12" s="32">
        <v>1309.28</v>
      </c>
      <c r="J12" s="32">
        <v>10299.689999999999</v>
      </c>
      <c r="K12" s="32">
        <v>6449.23</v>
      </c>
      <c r="L12" s="32">
        <v>0</v>
      </c>
      <c r="M12" s="32">
        <v>10299.689999999999</v>
      </c>
      <c r="N12" s="32">
        <v>20354.93</v>
      </c>
      <c r="O12" s="32">
        <v>25196.22</v>
      </c>
      <c r="Q12" s="26">
        <v>1</v>
      </c>
      <c r="R12" s="26">
        <v>0.75375855511988821</v>
      </c>
      <c r="S12" s="26">
        <v>2.3943732034260451E-3</v>
      </c>
      <c r="T12" s="26">
        <v>0.44802367947141625</v>
      </c>
      <c r="U12" s="26">
        <v>8.4369600138697723E-2</v>
      </c>
      <c r="V12" s="26">
        <v>0.30765584706424925</v>
      </c>
      <c r="W12" s="26">
        <v>4.3202701869360455E-2</v>
      </c>
      <c r="X12" s="26">
        <v>1.2795530399108785E-2</v>
      </c>
      <c r="Y12" s="26">
        <v>0.10065837444732735</v>
      </c>
      <c r="Z12" s="26">
        <v>6.3028014264209606E-2</v>
      </c>
      <c r="AA12" s="26">
        <v>0</v>
      </c>
      <c r="AB12" s="26">
        <v>0.10065837444732735</v>
      </c>
      <c r="AC12" s="26">
        <v>0.19892775081474656</v>
      </c>
      <c r="AD12" s="26">
        <v>0.24624144488011179</v>
      </c>
      <c r="AF12" s="27">
        <v>31.480340000000002</v>
      </c>
      <c r="AG12" s="27">
        <v>8.6329699999999985</v>
      </c>
      <c r="AH12" s="27">
        <v>10.299689999999998</v>
      </c>
      <c r="AI12" s="27">
        <v>26.329849999999997</v>
      </c>
      <c r="AJ12" s="27">
        <v>25.19622</v>
      </c>
      <c r="AL12" s="26">
        <v>0.30765584706424925</v>
      </c>
      <c r="AM12" s="26">
        <v>8.4369600138697723E-2</v>
      </c>
      <c r="AN12" s="26">
        <v>0.10065837444732735</v>
      </c>
      <c r="AO12" s="26">
        <v>0.25732035628664185</v>
      </c>
      <c r="AP12" s="26">
        <v>0.24624144488011179</v>
      </c>
    </row>
    <row r="13" spans="1:42">
      <c r="A13" s="31" t="s">
        <v>31</v>
      </c>
      <c r="B13" s="32">
        <v>103413.24</v>
      </c>
      <c r="C13" s="32">
        <v>76531.710000000006</v>
      </c>
      <c r="D13" s="32">
        <v>249</v>
      </c>
      <c r="E13" s="32">
        <v>47871.549999999996</v>
      </c>
      <c r="F13" s="32">
        <v>7847.88</v>
      </c>
      <c r="G13" s="32">
        <v>34049.409999999996</v>
      </c>
      <c r="H13" s="32">
        <v>4619.0199999999995</v>
      </c>
      <c r="I13" s="32">
        <v>1355.24</v>
      </c>
      <c r="J13" s="32">
        <v>10364.040000000001</v>
      </c>
      <c r="K13" s="32">
        <v>5756.03</v>
      </c>
      <c r="L13" s="32">
        <v>0</v>
      </c>
      <c r="M13" s="32">
        <v>10364.040000000001</v>
      </c>
      <c r="N13" s="32">
        <v>17649.03</v>
      </c>
      <c r="O13" s="32">
        <v>26881.53</v>
      </c>
      <c r="Q13" s="26">
        <v>1</v>
      </c>
      <c r="R13" s="26">
        <v>0.74005717256320369</v>
      </c>
      <c r="S13" s="26">
        <v>2.4078154789464097E-3</v>
      </c>
      <c r="T13" s="26">
        <v>0.46291509675163445</v>
      </c>
      <c r="U13" s="26">
        <v>7.5888541931381323E-2</v>
      </c>
      <c r="V13" s="26">
        <v>0.32925580902406687</v>
      </c>
      <c r="W13" s="26">
        <v>4.4665654030373668E-2</v>
      </c>
      <c r="X13" s="26">
        <v>1.3105091765812578E-2</v>
      </c>
      <c r="Y13" s="26">
        <v>0.10021966239526003</v>
      </c>
      <c r="Z13" s="26">
        <v>5.5660474422810843E-2</v>
      </c>
      <c r="AA13" s="26">
        <v>0</v>
      </c>
      <c r="AB13" s="26">
        <v>0.10021966239526003</v>
      </c>
      <c r="AC13" s="26">
        <v>0.17066509085297007</v>
      </c>
      <c r="AD13" s="26">
        <v>0.25994282743679625</v>
      </c>
      <c r="AF13" s="27">
        <v>34.049409999999995</v>
      </c>
      <c r="AG13" s="27">
        <v>7.84788</v>
      </c>
      <c r="AH13" s="27">
        <v>10.364040000000001</v>
      </c>
      <c r="AI13" s="27">
        <v>23.872289999999996</v>
      </c>
      <c r="AJ13" s="27">
        <v>26.881529999999998</v>
      </c>
      <c r="AL13" s="26">
        <v>0.32925580902406687</v>
      </c>
      <c r="AM13" s="26">
        <v>7.5888541931381323E-2</v>
      </c>
      <c r="AN13" s="26">
        <v>0.10021966239526003</v>
      </c>
      <c r="AO13" s="26">
        <v>0.23084365212810273</v>
      </c>
      <c r="AP13" s="26">
        <v>0.25994282743679625</v>
      </c>
    </row>
    <row r="14" spans="1:42">
      <c r="A14" s="31" t="s">
        <v>32</v>
      </c>
      <c r="B14" s="32">
        <v>103603.29000000001</v>
      </c>
      <c r="C14" s="32">
        <v>74830.739999999991</v>
      </c>
      <c r="D14" s="32">
        <v>253</v>
      </c>
      <c r="E14" s="32">
        <v>47826.67</v>
      </c>
      <c r="F14" s="32">
        <v>7515.52</v>
      </c>
      <c r="G14" s="32">
        <v>34320.1</v>
      </c>
      <c r="H14" s="32">
        <v>4577.08</v>
      </c>
      <c r="I14" s="32">
        <v>1413.97</v>
      </c>
      <c r="J14" s="32">
        <v>11138.92</v>
      </c>
      <c r="K14" s="32">
        <v>5411.5</v>
      </c>
      <c r="L14" s="32">
        <v>0</v>
      </c>
      <c r="M14" s="32">
        <v>11138.92</v>
      </c>
      <c r="N14" s="32">
        <v>15098.45</v>
      </c>
      <c r="O14" s="32">
        <v>28772.55</v>
      </c>
      <c r="Q14" s="26">
        <v>1</v>
      </c>
      <c r="R14" s="26">
        <v>0.72228150283644454</v>
      </c>
      <c r="S14" s="26">
        <v>2.4420073918502007E-3</v>
      </c>
      <c r="T14" s="26">
        <v>0.46163273386395348</v>
      </c>
      <c r="U14" s="26">
        <v>7.2541325666395345E-2</v>
      </c>
      <c r="V14" s="26">
        <v>0.3312645766365141</v>
      </c>
      <c r="W14" s="26">
        <v>4.4178905901540381E-2</v>
      </c>
      <c r="X14" s="26">
        <v>1.3647925659503669E-2</v>
      </c>
      <c r="Y14" s="26">
        <v>0.10751511848706734</v>
      </c>
      <c r="Z14" s="26">
        <v>5.2232897237143722E-2</v>
      </c>
      <c r="AA14" s="26">
        <v>0</v>
      </c>
      <c r="AB14" s="26">
        <v>0.10751511848706734</v>
      </c>
      <c r="AC14" s="26">
        <v>0.14573330634577339</v>
      </c>
      <c r="AD14" s="26">
        <v>0.27771849716355529</v>
      </c>
      <c r="AF14" s="27">
        <v>34.320099999999996</v>
      </c>
      <c r="AG14" s="27">
        <v>7.5155200000000004</v>
      </c>
      <c r="AH14" s="27">
        <v>11.138920000000001</v>
      </c>
      <c r="AI14" s="27">
        <v>21.342500000000001</v>
      </c>
      <c r="AJ14" s="27">
        <v>28.772549999999999</v>
      </c>
      <c r="AL14" s="26">
        <v>0.3312645766365141</v>
      </c>
      <c r="AM14" s="26">
        <v>7.2541325666395345E-2</v>
      </c>
      <c r="AN14" s="26">
        <v>0.10751511848706734</v>
      </c>
      <c r="AO14" s="26">
        <v>0.20600214529866764</v>
      </c>
      <c r="AP14" s="26">
        <v>0.27771849716355529</v>
      </c>
    </row>
    <row r="15" spans="1:42">
      <c r="A15" s="31" t="s">
        <v>33</v>
      </c>
      <c r="B15" s="32">
        <v>106460.84</v>
      </c>
      <c r="C15" s="32">
        <v>74116.899999999994</v>
      </c>
      <c r="D15" s="32">
        <v>257</v>
      </c>
      <c r="E15" s="32">
        <v>50232.89</v>
      </c>
      <c r="F15" s="32">
        <v>7882.78</v>
      </c>
      <c r="G15" s="32">
        <v>36476.94</v>
      </c>
      <c r="H15" s="32">
        <v>4424.24</v>
      </c>
      <c r="I15" s="32">
        <v>1448.93</v>
      </c>
      <c r="J15" s="32">
        <v>11337.96</v>
      </c>
      <c r="K15" s="32">
        <v>5154.13</v>
      </c>
      <c r="L15" s="32">
        <v>0</v>
      </c>
      <c r="M15" s="32">
        <v>11337.96</v>
      </c>
      <c r="N15" s="32">
        <v>11773.83</v>
      </c>
      <c r="O15" s="32">
        <v>32343.94</v>
      </c>
      <c r="Q15" s="26">
        <v>1</v>
      </c>
      <c r="R15" s="26">
        <v>0.69618932182011706</v>
      </c>
      <c r="S15" s="26">
        <v>2.4140331787725891E-3</v>
      </c>
      <c r="T15" s="26">
        <v>0.47184382539157121</v>
      </c>
      <c r="U15" s="26">
        <v>7.4043939536828751E-2</v>
      </c>
      <c r="V15" s="26">
        <v>0.3426324646696382</v>
      </c>
      <c r="W15" s="26">
        <v>4.1557440275691984E-2</v>
      </c>
      <c r="X15" s="26">
        <v>1.3609980909412326E-2</v>
      </c>
      <c r="Y15" s="26">
        <v>0.10649887789726251</v>
      </c>
      <c r="Z15" s="26">
        <v>4.8413388434658228E-2</v>
      </c>
      <c r="AA15" s="26">
        <v>0</v>
      </c>
      <c r="AB15" s="26">
        <v>0.10649887789726251</v>
      </c>
      <c r="AC15" s="26">
        <v>0.1105930593822104</v>
      </c>
      <c r="AD15" s="26">
        <v>0.30381067817988283</v>
      </c>
      <c r="AF15" s="27">
        <v>36.476939999999999</v>
      </c>
      <c r="AG15" s="27">
        <v>7.8827799999999995</v>
      </c>
      <c r="AH15" s="27">
        <v>11.337959999999999</v>
      </c>
      <c r="AI15" s="27">
        <v>17.904</v>
      </c>
      <c r="AJ15" s="27">
        <v>32.343939999999996</v>
      </c>
      <c r="AL15" s="26">
        <v>0.3426324646696382</v>
      </c>
      <c r="AM15" s="26">
        <v>7.4043939536828751E-2</v>
      </c>
      <c r="AN15" s="26">
        <v>0.10649887789726251</v>
      </c>
      <c r="AO15" s="26">
        <v>0.1681745137460873</v>
      </c>
      <c r="AP15" s="26">
        <v>0.30381067817988283</v>
      </c>
    </row>
    <row r="16" spans="1:42">
      <c r="A16" s="31" t="s">
        <v>34</v>
      </c>
      <c r="B16" s="32">
        <v>110530.19</v>
      </c>
      <c r="C16" s="32">
        <v>75758.459999999992</v>
      </c>
      <c r="D16" s="32">
        <v>258</v>
      </c>
      <c r="E16" s="32">
        <v>49565.100000000006</v>
      </c>
      <c r="F16" s="32">
        <v>7376.09</v>
      </c>
      <c r="G16" s="32">
        <v>36056.080000000002</v>
      </c>
      <c r="H16" s="32">
        <v>4707.93</v>
      </c>
      <c r="I16" s="32">
        <v>1425</v>
      </c>
      <c r="J16" s="32">
        <v>11307.279999999999</v>
      </c>
      <c r="K16" s="32">
        <v>4874.96</v>
      </c>
      <c r="L16" s="32">
        <v>16</v>
      </c>
      <c r="M16" s="32">
        <v>11291.279999999999</v>
      </c>
      <c r="N16" s="32">
        <v>14203.119999999999</v>
      </c>
      <c r="O16" s="32">
        <v>34771.729999999996</v>
      </c>
      <c r="Q16" s="26">
        <v>1</v>
      </c>
      <c r="R16" s="26">
        <v>0.68540966047375829</v>
      </c>
      <c r="S16" s="26">
        <v>2.3342038948815703E-3</v>
      </c>
      <c r="T16" s="26">
        <v>0.44843042430307961</v>
      </c>
      <c r="U16" s="26">
        <v>6.6733713205414741E-2</v>
      </c>
      <c r="V16" s="26">
        <v>0.326210241744812</v>
      </c>
      <c r="W16" s="26">
        <v>4.2594064119495317E-2</v>
      </c>
      <c r="X16" s="26">
        <v>1.2892405233357511E-2</v>
      </c>
      <c r="Y16" s="26">
        <v>0.10230037603300961</v>
      </c>
      <c r="Z16" s="26">
        <v>4.4105234958883181E-2</v>
      </c>
      <c r="AA16" s="26">
        <v>1.4475683069032995E-4</v>
      </c>
      <c r="AB16" s="26">
        <v>0.10215561920231928</v>
      </c>
      <c r="AC16" s="26">
        <v>0.12849991481965242</v>
      </c>
      <c r="AD16" s="26">
        <v>0.3145903395262416</v>
      </c>
      <c r="AF16" s="27">
        <v>36.056080000000001</v>
      </c>
      <c r="AG16" s="27">
        <v>7.3760900000000005</v>
      </c>
      <c r="AH16" s="27">
        <v>11.307279999999999</v>
      </c>
      <c r="AI16" s="27">
        <v>20.594049999999999</v>
      </c>
      <c r="AJ16" s="27">
        <v>34.771729999999998</v>
      </c>
      <c r="AL16" s="26">
        <v>0.326210241744812</v>
      </c>
      <c r="AM16" s="26">
        <v>6.6733713205414741E-2</v>
      </c>
      <c r="AN16" s="26">
        <v>0.10230037603300961</v>
      </c>
      <c r="AO16" s="26">
        <v>0.18632058806738683</v>
      </c>
      <c r="AP16" s="26">
        <v>0.3145903395262416</v>
      </c>
    </row>
    <row r="17" spans="1:42">
      <c r="A17" s="31" t="s">
        <v>35</v>
      </c>
      <c r="B17" s="32">
        <v>111989.84</v>
      </c>
      <c r="C17" s="32">
        <v>73357.88</v>
      </c>
      <c r="D17" s="32">
        <v>260</v>
      </c>
      <c r="E17" s="32">
        <v>54983.76</v>
      </c>
      <c r="F17" s="32">
        <v>7586.51</v>
      </c>
      <c r="G17" s="32">
        <v>40773.33</v>
      </c>
      <c r="H17" s="32">
        <v>5148.92</v>
      </c>
      <c r="I17" s="32">
        <v>1475</v>
      </c>
      <c r="J17" s="32">
        <v>11772.880000000001</v>
      </c>
      <c r="K17" s="32">
        <v>4862.63</v>
      </c>
      <c r="L17" s="32">
        <v>16</v>
      </c>
      <c r="M17" s="32">
        <v>11756.880000000001</v>
      </c>
      <c r="N17" s="32">
        <v>5991.04</v>
      </c>
      <c r="O17" s="32">
        <v>38631.96</v>
      </c>
      <c r="Q17" s="26">
        <v>1</v>
      </c>
      <c r="R17" s="26">
        <v>0.65504049295900424</v>
      </c>
      <c r="S17" s="26">
        <v>2.3216391772682239E-3</v>
      </c>
      <c r="T17" s="26">
        <v>0.49097096665197487</v>
      </c>
      <c r="U17" s="26">
        <v>6.774284167206597E-2</v>
      </c>
      <c r="V17" s="26">
        <v>0.36408061659879148</v>
      </c>
      <c r="W17" s="26">
        <v>4.5976670740845778E-2</v>
      </c>
      <c r="X17" s="26">
        <v>1.3170837640271653E-2</v>
      </c>
      <c r="Y17" s="26">
        <v>0.10512453629722127</v>
      </c>
      <c r="Z17" s="26">
        <v>4.3420278125229937E-2</v>
      </c>
      <c r="AA17" s="26">
        <v>1.4287010321650608E-4</v>
      </c>
      <c r="AB17" s="26">
        <v>0.10498166619400476</v>
      </c>
      <c r="AC17" s="26">
        <v>5.3496281448388534E-2</v>
      </c>
      <c r="AD17" s="26">
        <v>0.34495950704099587</v>
      </c>
      <c r="AF17" s="27">
        <v>40.773330000000001</v>
      </c>
      <c r="AG17" s="27">
        <v>7.5865100000000005</v>
      </c>
      <c r="AH17" s="27">
        <v>11.772880000000001</v>
      </c>
      <c r="AI17" s="27">
        <v>12.87496</v>
      </c>
      <c r="AJ17" s="27">
        <v>38.631959999999999</v>
      </c>
      <c r="AL17" s="26">
        <v>0.36408061659879148</v>
      </c>
      <c r="AM17" s="26">
        <v>6.774284167206597E-2</v>
      </c>
      <c r="AN17" s="26">
        <v>0.10512453629722127</v>
      </c>
      <c r="AO17" s="26">
        <v>0.11496542900677419</v>
      </c>
      <c r="AP17" s="26">
        <v>0.34495950704099587</v>
      </c>
    </row>
    <row r="18" spans="1:42">
      <c r="A18" s="31" t="s">
        <v>36</v>
      </c>
      <c r="B18" s="32">
        <v>107156.22</v>
      </c>
      <c r="C18" s="32">
        <v>71060.31</v>
      </c>
      <c r="D18" s="32">
        <v>262</v>
      </c>
      <c r="E18" s="32">
        <v>54891.719999999994</v>
      </c>
      <c r="F18" s="32">
        <v>7806.21</v>
      </c>
      <c r="G18" s="32">
        <v>41000.269999999997</v>
      </c>
      <c r="H18" s="32">
        <v>4546.24</v>
      </c>
      <c r="I18" s="32">
        <v>1539</v>
      </c>
      <c r="J18" s="32">
        <v>11689.06</v>
      </c>
      <c r="K18" s="32">
        <v>4696.99</v>
      </c>
      <c r="L18" s="32">
        <v>15</v>
      </c>
      <c r="M18" s="32">
        <v>11674.06</v>
      </c>
      <c r="N18" s="32">
        <v>3917.4300000000003</v>
      </c>
      <c r="O18" s="32">
        <v>36095.910000000003</v>
      </c>
      <c r="Q18" s="26">
        <v>1</v>
      </c>
      <c r="R18" s="26">
        <v>0.66314685232457804</v>
      </c>
      <c r="S18" s="26">
        <v>2.4450283893926081E-3</v>
      </c>
      <c r="T18" s="26">
        <v>0.51225883107858783</v>
      </c>
      <c r="U18" s="26">
        <v>7.2848874288398757E-2</v>
      </c>
      <c r="V18" s="26">
        <v>0.38262146611741249</v>
      </c>
      <c r="W18" s="26">
        <v>4.2426281927451341E-2</v>
      </c>
      <c r="X18" s="26">
        <v>1.4362208745325284E-2</v>
      </c>
      <c r="Y18" s="26">
        <v>0.10908428834089146</v>
      </c>
      <c r="Z18" s="26">
        <v>4.3833106468294608E-2</v>
      </c>
      <c r="AA18" s="26">
        <v>1.3998254137743941E-4</v>
      </c>
      <c r="AB18" s="26">
        <v>0.10894430579951402</v>
      </c>
      <c r="AC18" s="26">
        <v>3.6558120471214831E-2</v>
      </c>
      <c r="AD18" s="26">
        <v>0.33685314767542196</v>
      </c>
      <c r="AF18" s="27">
        <v>41.000269999999993</v>
      </c>
      <c r="AG18" s="27">
        <v>7.8062100000000001</v>
      </c>
      <c r="AH18" s="27">
        <v>11.68906</v>
      </c>
      <c r="AI18" s="27">
        <v>10.264670000000001</v>
      </c>
      <c r="AJ18" s="27">
        <v>36.095910000000003</v>
      </c>
      <c r="AL18" s="26">
        <v>0.38262146611741249</v>
      </c>
      <c r="AM18" s="26">
        <v>7.2848874288398757E-2</v>
      </c>
      <c r="AN18" s="26">
        <v>0.10908428834089146</v>
      </c>
      <c r="AO18" s="26">
        <v>9.5791639533384071E-2</v>
      </c>
      <c r="AP18" s="26">
        <v>0.33685314767542196</v>
      </c>
    </row>
    <row r="19" spans="1:42">
      <c r="A19" s="31" t="s">
        <v>37</v>
      </c>
      <c r="B19" s="32">
        <v>111848.92</v>
      </c>
      <c r="C19" s="32">
        <v>71686.570000000007</v>
      </c>
      <c r="D19" s="32">
        <v>261</v>
      </c>
      <c r="E19" s="32">
        <v>52340.670000000006</v>
      </c>
      <c r="F19" s="32">
        <v>8137.04</v>
      </c>
      <c r="G19" s="32">
        <v>38583.49</v>
      </c>
      <c r="H19" s="32">
        <v>4043.1400000000003</v>
      </c>
      <c r="I19" s="32">
        <v>1577</v>
      </c>
      <c r="J19" s="32">
        <v>9726.07</v>
      </c>
      <c r="K19" s="32">
        <v>4502.51</v>
      </c>
      <c r="L19" s="32">
        <v>15.56</v>
      </c>
      <c r="M19" s="32">
        <v>9710.51</v>
      </c>
      <c r="N19" s="32">
        <v>9124.7999999999993</v>
      </c>
      <c r="O19" s="32">
        <v>40162.35</v>
      </c>
      <c r="Q19" s="26">
        <v>1</v>
      </c>
      <c r="R19" s="26">
        <v>0.64092322035831917</v>
      </c>
      <c r="S19" s="26">
        <v>2.3335048742535915E-3</v>
      </c>
      <c r="T19" s="26">
        <v>0.46795865351225568</v>
      </c>
      <c r="U19" s="26">
        <v>7.2750277785426989E-2</v>
      </c>
      <c r="V19" s="26">
        <v>0.34496077387247009</v>
      </c>
      <c r="W19" s="26">
        <v>3.6148225660113664E-2</v>
      </c>
      <c r="X19" s="26">
        <v>1.4099376194244879E-2</v>
      </c>
      <c r="Y19" s="26">
        <v>8.6957209779048375E-2</v>
      </c>
      <c r="Z19" s="26">
        <v>4.0255283645117004E-2</v>
      </c>
      <c r="AA19" s="26">
        <v>1.3911622928500339E-4</v>
      </c>
      <c r="AB19" s="26">
        <v>8.6818093549763387E-2</v>
      </c>
      <c r="AC19" s="26">
        <v>8.158147615551406E-2</v>
      </c>
      <c r="AD19" s="26">
        <v>0.35907677964168094</v>
      </c>
      <c r="AF19" s="27">
        <v>38.583489999999998</v>
      </c>
      <c r="AG19" s="27">
        <v>8.1370400000000007</v>
      </c>
      <c r="AH19" s="27">
        <v>9.72607</v>
      </c>
      <c r="AI19" s="27">
        <v>15.005939999999999</v>
      </c>
      <c r="AJ19" s="27">
        <v>40.162349999999996</v>
      </c>
      <c r="AL19" s="26">
        <v>0.34496077387247009</v>
      </c>
      <c r="AM19" s="26">
        <v>7.2750277785426989E-2</v>
      </c>
      <c r="AN19" s="26">
        <v>8.6957209779048375E-2</v>
      </c>
      <c r="AO19" s="26">
        <v>0.13416258288412619</v>
      </c>
      <c r="AP19" s="26">
        <v>0.35907677964168094</v>
      </c>
    </row>
    <row r="20" spans="1:42">
      <c r="A20" s="31" t="s">
        <v>38</v>
      </c>
      <c r="B20" s="32">
        <v>135372.45000000001</v>
      </c>
      <c r="C20" s="32">
        <v>89858.560000000012</v>
      </c>
      <c r="D20" s="32">
        <v>264</v>
      </c>
      <c r="E20" s="32">
        <v>53805.810000000005</v>
      </c>
      <c r="F20" s="32">
        <v>8012.83</v>
      </c>
      <c r="G20" s="32">
        <v>40010.86</v>
      </c>
      <c r="H20" s="32">
        <v>4189.1200000000008</v>
      </c>
      <c r="I20" s="32">
        <v>1593</v>
      </c>
      <c r="J20" s="32">
        <v>14819.259999999998</v>
      </c>
      <c r="K20" s="32">
        <v>4260.53</v>
      </c>
      <c r="L20" s="32">
        <v>18.329999999999998</v>
      </c>
      <c r="M20" s="32">
        <v>14800.93</v>
      </c>
      <c r="N20" s="32">
        <v>20773.320000000003</v>
      </c>
      <c r="O20" s="32">
        <v>45513.89</v>
      </c>
      <c r="Q20" s="26">
        <v>1</v>
      </c>
      <c r="R20" s="26">
        <v>0.66378764660017608</v>
      </c>
      <c r="S20" s="26">
        <v>1.9501752387579598E-3</v>
      </c>
      <c r="T20" s="26">
        <v>0.39746499380043726</v>
      </c>
      <c r="U20" s="26">
        <v>5.9190994918094479E-2</v>
      </c>
      <c r="V20" s="26">
        <v>0.29556131989928525</v>
      </c>
      <c r="W20" s="26">
        <v>3.0945144303733886E-2</v>
      </c>
      <c r="X20" s="26">
        <v>1.1767534679323599E-2</v>
      </c>
      <c r="Y20" s="26">
        <v>0.10947027995725864</v>
      </c>
      <c r="Z20" s="26">
        <v>3.1472651931763067E-2</v>
      </c>
      <c r="AA20" s="26">
        <v>1.3540421260012652E-4</v>
      </c>
      <c r="AB20" s="26">
        <v>0.10933487574465853</v>
      </c>
      <c r="AC20" s="26">
        <v>0.15345308443483147</v>
      </c>
      <c r="AD20" s="26">
        <v>0.33621235339982392</v>
      </c>
      <c r="AF20" s="27">
        <v>40.010860000000001</v>
      </c>
      <c r="AG20" s="27">
        <v>8.0128299999999992</v>
      </c>
      <c r="AH20" s="27">
        <v>14.819259999999998</v>
      </c>
      <c r="AI20" s="27">
        <v>26.819440000000004</v>
      </c>
      <c r="AJ20" s="27">
        <v>45.513889999999996</v>
      </c>
      <c r="AL20" s="26">
        <v>0.29556131989928525</v>
      </c>
      <c r="AM20" s="26">
        <v>5.9190994918094479E-2</v>
      </c>
      <c r="AN20" s="26">
        <v>0.10947027995725864</v>
      </c>
      <c r="AO20" s="26">
        <v>0.19811593865664692</v>
      </c>
      <c r="AP20" s="26">
        <v>0.33621235339982392</v>
      </c>
    </row>
    <row r="21" spans="1:42">
      <c r="A21" s="31" t="s">
        <v>39</v>
      </c>
      <c r="B21" s="32">
        <v>139260.95000000001</v>
      </c>
      <c r="C21" s="32">
        <v>89842.16</v>
      </c>
      <c r="D21" s="32">
        <v>268</v>
      </c>
      <c r="E21" s="32">
        <v>58623.49</v>
      </c>
      <c r="F21" s="32">
        <v>8355.33</v>
      </c>
      <c r="G21" s="32">
        <v>44407.22</v>
      </c>
      <c r="H21" s="32">
        <v>4246.9399999999996</v>
      </c>
      <c r="I21" s="32">
        <v>1614</v>
      </c>
      <c r="J21" s="32">
        <v>15753.62</v>
      </c>
      <c r="K21" s="32">
        <v>3749.86</v>
      </c>
      <c r="L21" s="32">
        <v>18.149999999999999</v>
      </c>
      <c r="M21" s="32">
        <v>15735.470000000001</v>
      </c>
      <c r="N21" s="32">
        <v>15027.28</v>
      </c>
      <c r="O21" s="32">
        <v>49418.79</v>
      </c>
      <c r="Q21" s="26">
        <v>1</v>
      </c>
      <c r="R21" s="26">
        <v>0.64513533765208408</v>
      </c>
      <c r="S21" s="26">
        <v>1.9244447205049224E-3</v>
      </c>
      <c r="T21" s="26">
        <v>0.42096143965698923</v>
      </c>
      <c r="U21" s="26">
        <v>5.9997651890210425E-2</v>
      </c>
      <c r="V21" s="26">
        <v>0.31887776149739033</v>
      </c>
      <c r="W21" s="26">
        <v>3.0496273363064083E-2</v>
      </c>
      <c r="X21" s="26">
        <v>1.158975290632442E-2</v>
      </c>
      <c r="Y21" s="26">
        <v>0.11312302551433119</v>
      </c>
      <c r="Z21" s="26">
        <v>2.6926859252360404E-2</v>
      </c>
      <c r="AA21" s="26">
        <v>1.3033086446703111E-4</v>
      </c>
      <c r="AB21" s="26">
        <v>0.11299269464986415</v>
      </c>
      <c r="AC21" s="26">
        <v>0.10790734947592989</v>
      </c>
      <c r="AD21" s="26">
        <v>0.35486466234791586</v>
      </c>
      <c r="AF21" s="27">
        <v>44.407220000000002</v>
      </c>
      <c r="AG21" s="27">
        <v>8.3553300000000004</v>
      </c>
      <c r="AH21" s="27">
        <v>15.753620000000002</v>
      </c>
      <c r="AI21" s="27">
        <v>21.156220000000001</v>
      </c>
      <c r="AJ21" s="27">
        <v>49.418790000000001</v>
      </c>
      <c r="AL21" s="26">
        <v>0.31887776149739033</v>
      </c>
      <c r="AM21" s="26">
        <v>5.9997651890210425E-2</v>
      </c>
      <c r="AN21" s="26">
        <v>0.11312302551433119</v>
      </c>
      <c r="AO21" s="26">
        <v>0.15191782046582331</v>
      </c>
      <c r="AP21" s="26">
        <v>0.35486466234791586</v>
      </c>
    </row>
    <row r="22" spans="1:42">
      <c r="A22" s="31" t="s">
        <v>40</v>
      </c>
      <c r="B22" s="32">
        <v>142777.22</v>
      </c>
      <c r="C22" s="32">
        <v>92688.36</v>
      </c>
      <c r="D22" s="32">
        <v>272</v>
      </c>
      <c r="E22" s="32">
        <v>59702.69</v>
      </c>
      <c r="F22" s="32">
        <v>8696.35</v>
      </c>
      <c r="G22" s="32">
        <v>45469.14</v>
      </c>
      <c r="H22" s="32">
        <v>3914.2</v>
      </c>
      <c r="I22" s="32">
        <v>1623</v>
      </c>
      <c r="J22" s="32">
        <v>16085.630000000001</v>
      </c>
      <c r="K22" s="32">
        <v>3181.88</v>
      </c>
      <c r="L22" s="32">
        <v>18.260000000000002</v>
      </c>
      <c r="M22" s="32">
        <v>16067.369999999999</v>
      </c>
      <c r="N22" s="32">
        <v>16475.259999999998</v>
      </c>
      <c r="O22" s="32">
        <v>50088.86</v>
      </c>
      <c r="Q22" s="26">
        <v>1</v>
      </c>
      <c r="R22" s="26">
        <v>0.649181711200148</v>
      </c>
      <c r="S22" s="26">
        <v>1.9050658081170091E-3</v>
      </c>
      <c r="T22" s="26">
        <v>0.41815276974856352</v>
      </c>
      <c r="U22" s="26">
        <v>6.0908525883891007E-2</v>
      </c>
      <c r="V22" s="26">
        <v>0.31846214683266699</v>
      </c>
      <c r="W22" s="26">
        <v>2.7414737449013224E-2</v>
      </c>
      <c r="X22" s="26">
        <v>1.1367359582992301E-2</v>
      </c>
      <c r="Y22" s="26">
        <v>0.11266244012875444</v>
      </c>
      <c r="Z22" s="26">
        <v>2.2285627917394666E-2</v>
      </c>
      <c r="AA22" s="26">
        <v>1.2789155020667865E-4</v>
      </c>
      <c r="AB22" s="26">
        <v>0.11253454857854775</v>
      </c>
      <c r="AC22" s="26">
        <v>0.11539137685969791</v>
      </c>
      <c r="AD22" s="26">
        <v>0.35081828879985194</v>
      </c>
      <c r="AF22" s="27">
        <v>45.469139999999996</v>
      </c>
      <c r="AG22" s="27">
        <v>8.6963500000000007</v>
      </c>
      <c r="AH22" s="27">
        <v>16.085630000000002</v>
      </c>
      <c r="AI22" s="27">
        <v>22.284459999999999</v>
      </c>
      <c r="AJ22" s="27">
        <v>50.088860000000004</v>
      </c>
      <c r="AL22" s="26">
        <v>0.31846214683266699</v>
      </c>
      <c r="AM22" s="26">
        <v>6.0908525883891007E-2</v>
      </c>
      <c r="AN22" s="26">
        <v>0.11266244012875444</v>
      </c>
      <c r="AO22" s="26">
        <v>0.15607853969982044</v>
      </c>
      <c r="AP22" s="26">
        <v>0.35081828879985194</v>
      </c>
    </row>
    <row r="23" spans="1:42">
      <c r="A23" s="31" t="s">
        <v>41</v>
      </c>
      <c r="B23" s="32">
        <v>140701.43000000002</v>
      </c>
      <c r="C23" s="32">
        <v>87398.13</v>
      </c>
      <c r="D23" s="32">
        <v>278</v>
      </c>
      <c r="E23" s="32">
        <v>56919.43</v>
      </c>
      <c r="F23" s="32">
        <v>7881.84</v>
      </c>
      <c r="G23" s="32">
        <v>43217.170000000006</v>
      </c>
      <c r="H23" s="32">
        <v>4194.42</v>
      </c>
      <c r="I23" s="32">
        <v>1626</v>
      </c>
      <c r="J23" s="32">
        <v>12391.49</v>
      </c>
      <c r="K23" s="32">
        <v>2899.51</v>
      </c>
      <c r="L23" s="32">
        <v>17.899999999999999</v>
      </c>
      <c r="M23" s="32">
        <v>12373.59</v>
      </c>
      <c r="N23" s="32">
        <v>17675.03</v>
      </c>
      <c r="O23" s="32">
        <v>53303.299999999996</v>
      </c>
      <c r="Q23" s="26">
        <v>1</v>
      </c>
      <c r="R23" s="26">
        <v>0.6211602113780933</v>
      </c>
      <c r="S23" s="26">
        <v>1.9758150290299105E-3</v>
      </c>
      <c r="T23" s="26">
        <v>0.40454052243818694</v>
      </c>
      <c r="U23" s="26">
        <v>5.6018193987083138E-2</v>
      </c>
      <c r="V23" s="26">
        <v>0.30715515826669282</v>
      </c>
      <c r="W23" s="26">
        <v>2.9810784439077836E-2</v>
      </c>
      <c r="X23" s="26">
        <v>1.1556385745333219E-2</v>
      </c>
      <c r="Y23" s="26">
        <v>8.8069396309618159E-2</v>
      </c>
      <c r="Z23" s="26">
        <v>2.0607537535332794E-2</v>
      </c>
      <c r="AA23" s="26">
        <v>1.2721974467494747E-4</v>
      </c>
      <c r="AB23" s="26">
        <v>8.7942176564943214E-2</v>
      </c>
      <c r="AC23" s="26">
        <v>0.12562082702357749</v>
      </c>
      <c r="AD23" s="26">
        <v>0.37883978862190659</v>
      </c>
      <c r="AF23" s="27">
        <v>43.217170000000003</v>
      </c>
      <c r="AG23" s="27">
        <v>7.8818400000000004</v>
      </c>
      <c r="AH23" s="27">
        <v>12.391489999999999</v>
      </c>
      <c r="AI23" s="27">
        <v>23.773449999999997</v>
      </c>
      <c r="AJ23" s="27">
        <v>53.303299999999993</v>
      </c>
      <c r="AL23" s="26">
        <v>0.30715515826669282</v>
      </c>
      <c r="AM23" s="26">
        <v>5.6018193987083138E-2</v>
      </c>
      <c r="AN23" s="26">
        <v>8.8069396309618159E-2</v>
      </c>
      <c r="AO23" s="26">
        <v>0.16896381223701845</v>
      </c>
      <c r="AP23" s="26">
        <v>0.37883978862190659</v>
      </c>
    </row>
    <row r="24" spans="1:42">
      <c r="A24" s="31" t="s">
        <v>42</v>
      </c>
      <c r="B24" s="32">
        <v>148190.29999999999</v>
      </c>
      <c r="C24" s="32">
        <v>92862.319999999992</v>
      </c>
      <c r="D24" s="32">
        <v>281</v>
      </c>
      <c r="E24" s="32">
        <v>56785.82</v>
      </c>
      <c r="F24" s="32">
        <v>7919.17</v>
      </c>
      <c r="G24" s="32">
        <v>42797.530000000006</v>
      </c>
      <c r="H24" s="32">
        <v>4405.12</v>
      </c>
      <c r="I24" s="32">
        <v>1664</v>
      </c>
      <c r="J24" s="32">
        <v>17824.399999999998</v>
      </c>
      <c r="K24" s="32">
        <v>2250.77</v>
      </c>
      <c r="L24" s="32">
        <v>18.600000000000001</v>
      </c>
      <c r="M24" s="32">
        <v>17805.8</v>
      </c>
      <c r="N24" s="32">
        <v>17803.32</v>
      </c>
      <c r="O24" s="32">
        <v>55327.979999999996</v>
      </c>
      <c r="Q24" s="26">
        <v>1</v>
      </c>
      <c r="R24" s="26">
        <v>0.62664236458121758</v>
      </c>
      <c r="S24" s="26">
        <v>1.8962104807129752E-3</v>
      </c>
      <c r="T24" s="26">
        <v>0.38319525636968144</v>
      </c>
      <c r="U24" s="26">
        <v>5.3439192713693143E-2</v>
      </c>
      <c r="V24" s="26">
        <v>0.2888011563509893</v>
      </c>
      <c r="W24" s="26">
        <v>2.9726102180777016E-2</v>
      </c>
      <c r="X24" s="26">
        <v>1.1228805124222032E-2</v>
      </c>
      <c r="Y24" s="26">
        <v>0.12028047719722545</v>
      </c>
      <c r="Z24" s="26">
        <v>1.5188376027310831E-2</v>
      </c>
      <c r="AA24" s="26">
        <v>1.255142880471934E-4</v>
      </c>
      <c r="AB24" s="26">
        <v>0.12015496290917826</v>
      </c>
      <c r="AC24" s="26">
        <v>0.12013822767077198</v>
      </c>
      <c r="AD24" s="26">
        <v>0.37335763541878247</v>
      </c>
      <c r="AF24" s="27">
        <v>42.797530000000009</v>
      </c>
      <c r="AG24" s="27">
        <v>7.9191700000000003</v>
      </c>
      <c r="AH24" s="27">
        <v>17.824399999999997</v>
      </c>
      <c r="AI24" s="27">
        <v>24.15344</v>
      </c>
      <c r="AJ24" s="27">
        <v>55.327979999999997</v>
      </c>
      <c r="AL24" s="26">
        <v>0.2888011563509893</v>
      </c>
      <c r="AM24" s="26">
        <v>5.3439192713693143E-2</v>
      </c>
      <c r="AN24" s="26">
        <v>0.12028047719722545</v>
      </c>
      <c r="AO24" s="26">
        <v>0.162989345456484</v>
      </c>
      <c r="AP24" s="26">
        <v>0.37335763541878247</v>
      </c>
    </row>
    <row r="25" spans="1:42">
      <c r="A25" s="31" t="s">
        <v>43</v>
      </c>
      <c r="B25" s="32">
        <v>149227.46</v>
      </c>
      <c r="C25" s="32">
        <v>92017.46</v>
      </c>
      <c r="D25" s="32">
        <v>286</v>
      </c>
      <c r="E25" s="32">
        <v>62236.86</v>
      </c>
      <c r="F25" s="32">
        <v>8039.09</v>
      </c>
      <c r="G25" s="32">
        <v>48037.279999999999</v>
      </c>
      <c r="H25" s="32">
        <v>4450.49</v>
      </c>
      <c r="I25" s="32">
        <v>1710</v>
      </c>
      <c r="J25" s="32">
        <v>18377.759999999998</v>
      </c>
      <c r="K25" s="32">
        <v>2135.87</v>
      </c>
      <c r="L25" s="32">
        <v>18.53</v>
      </c>
      <c r="M25" s="32">
        <v>18359.23</v>
      </c>
      <c r="N25" s="32">
        <v>10950.47</v>
      </c>
      <c r="O25" s="32">
        <v>57210</v>
      </c>
      <c r="Q25" s="26">
        <v>1</v>
      </c>
      <c r="R25" s="26">
        <v>0.61662551919063702</v>
      </c>
      <c r="S25" s="26">
        <v>1.9165373450704046E-3</v>
      </c>
      <c r="T25" s="26">
        <v>0.41706037213258207</v>
      </c>
      <c r="U25" s="26">
        <v>5.3871385333503635E-2</v>
      </c>
      <c r="V25" s="26">
        <v>0.32190643732728547</v>
      </c>
      <c r="W25" s="26">
        <v>2.9823532478539808E-2</v>
      </c>
      <c r="X25" s="26">
        <v>1.1459016993253119E-2</v>
      </c>
      <c r="Y25" s="26">
        <v>0.12315266908650727</v>
      </c>
      <c r="Z25" s="26">
        <v>1.4312848318935402E-2</v>
      </c>
      <c r="AA25" s="26">
        <v>1.2417285665788322E-4</v>
      </c>
      <c r="AB25" s="26">
        <v>0.12302849622984939</v>
      </c>
      <c r="AC25" s="26">
        <v>7.3381065388367528E-2</v>
      </c>
      <c r="AD25" s="26">
        <v>0.38337448080936315</v>
      </c>
      <c r="AF25" s="27">
        <v>48.037279999999996</v>
      </c>
      <c r="AG25" s="27">
        <v>8.0390899999999998</v>
      </c>
      <c r="AH25" s="27">
        <v>18.377759999999999</v>
      </c>
      <c r="AI25" s="27">
        <v>17.39696</v>
      </c>
      <c r="AJ25" s="27">
        <v>57.21</v>
      </c>
      <c r="AL25" s="26">
        <v>0.32190643732728547</v>
      </c>
      <c r="AM25" s="26">
        <v>5.3871385333503635E-2</v>
      </c>
      <c r="AN25" s="26">
        <v>0.12315266908650727</v>
      </c>
      <c r="AO25" s="26">
        <v>0.11658015220523085</v>
      </c>
      <c r="AP25" s="26">
        <v>0.38337448080936315</v>
      </c>
    </row>
    <row r="26" spans="1:42">
      <c r="A26" s="31" t="s">
        <v>44</v>
      </c>
      <c r="B26" s="32">
        <v>152542.49</v>
      </c>
      <c r="C26" s="32">
        <v>94330.49</v>
      </c>
      <c r="D26" s="32">
        <v>289</v>
      </c>
      <c r="E26" s="32">
        <v>57422.91</v>
      </c>
      <c r="F26" s="32">
        <v>7996.92</v>
      </c>
      <c r="G26" s="32">
        <v>43350.32</v>
      </c>
      <c r="H26" s="32">
        <v>4312.67</v>
      </c>
      <c r="I26" s="32">
        <v>1763</v>
      </c>
      <c r="J26" s="32">
        <v>19002.32</v>
      </c>
      <c r="K26" s="32">
        <v>1629.03</v>
      </c>
      <c r="L26" s="32">
        <v>18.850000000000001</v>
      </c>
      <c r="M26" s="32">
        <v>18983.469999999998</v>
      </c>
      <c r="N26" s="32">
        <v>17457.150000000001</v>
      </c>
      <c r="O26" s="32">
        <v>58212</v>
      </c>
      <c r="Q26" s="26">
        <v>1</v>
      </c>
      <c r="R26" s="26">
        <v>0.61838829299298848</v>
      </c>
      <c r="S26" s="26">
        <v>1.8945541009590182E-3</v>
      </c>
      <c r="T26" s="26">
        <v>0.37643878764533084</v>
      </c>
      <c r="U26" s="26">
        <v>5.2424213083187517E-2</v>
      </c>
      <c r="V26" s="26">
        <v>0.28418521292001986</v>
      </c>
      <c r="W26" s="26">
        <v>2.8271926071221209E-2</v>
      </c>
      <c r="X26" s="26">
        <v>1.1557435570902245E-2</v>
      </c>
      <c r="Y26" s="26">
        <v>0.12457066880185318</v>
      </c>
      <c r="Z26" s="26">
        <v>1.0679188467423077E-2</v>
      </c>
      <c r="AA26" s="26">
        <v>1.2357212734628891E-4</v>
      </c>
      <c r="AB26" s="26">
        <v>0.12444709667450687</v>
      </c>
      <c r="AC26" s="26">
        <v>0.11444122880123435</v>
      </c>
      <c r="AD26" s="26">
        <v>0.38161170700701164</v>
      </c>
      <c r="AF26" s="27">
        <v>43.350319999999996</v>
      </c>
      <c r="AG26" s="27">
        <v>7.9969200000000003</v>
      </c>
      <c r="AH26" s="27">
        <v>19.002320000000001</v>
      </c>
      <c r="AI26" s="27">
        <v>23.821819999999999</v>
      </c>
      <c r="AJ26" s="27">
        <v>58.212000000000003</v>
      </c>
      <c r="AL26" s="26">
        <v>0.28418521292001986</v>
      </c>
      <c r="AM26" s="26">
        <v>5.2424213083187517E-2</v>
      </c>
      <c r="AN26" s="26">
        <v>0.12457066880185318</v>
      </c>
      <c r="AO26" s="26">
        <v>0.15616514454431682</v>
      </c>
      <c r="AP26" s="26">
        <v>0.38161170700701164</v>
      </c>
    </row>
    <row r="27" spans="1:42">
      <c r="A27" s="31" t="s">
        <v>45</v>
      </c>
      <c r="B27" s="32">
        <v>154231.24999999997</v>
      </c>
      <c r="C27" s="32">
        <v>95487.25</v>
      </c>
      <c r="D27" s="32">
        <v>295</v>
      </c>
      <c r="E27" s="32">
        <v>54159.31</v>
      </c>
      <c r="F27" s="32">
        <v>7836.98</v>
      </c>
      <c r="G27" s="32">
        <v>40098.68</v>
      </c>
      <c r="H27" s="32">
        <v>4388.6499999999996</v>
      </c>
      <c r="I27" s="32">
        <v>1835</v>
      </c>
      <c r="J27" s="32">
        <v>13364.36</v>
      </c>
      <c r="K27" s="32">
        <v>1514.33</v>
      </c>
      <c r="L27" s="32">
        <v>18.059999999999999</v>
      </c>
      <c r="M27" s="32">
        <v>13346.3</v>
      </c>
      <c r="N27" s="32">
        <v>27509.49</v>
      </c>
      <c r="O27" s="32">
        <v>58744</v>
      </c>
      <c r="Q27" s="26">
        <v>1</v>
      </c>
      <c r="R27" s="26">
        <v>0.61911739676621969</v>
      </c>
      <c r="S27" s="26">
        <v>1.9127122421688215E-3</v>
      </c>
      <c r="T27" s="26">
        <v>0.35115652632005517</v>
      </c>
      <c r="U27" s="26">
        <v>5.0813178263160036E-2</v>
      </c>
      <c r="V27" s="26">
        <v>0.25999063095189856</v>
      </c>
      <c r="W27" s="26">
        <v>2.8454998581675248E-2</v>
      </c>
      <c r="X27" s="26">
        <v>1.1897718523321313E-2</v>
      </c>
      <c r="Y27" s="26">
        <v>8.6651440612716318E-2</v>
      </c>
      <c r="Z27" s="26">
        <v>9.8185678972322419E-3</v>
      </c>
      <c r="AA27" s="26">
        <v>1.1709689184260648E-4</v>
      </c>
      <c r="AB27" s="26">
        <v>8.6534343720873694E-2</v>
      </c>
      <c r="AC27" s="26">
        <v>0.17836521457227383</v>
      </c>
      <c r="AD27" s="26">
        <v>0.38088260323378054</v>
      </c>
      <c r="AF27" s="27">
        <v>40.098680000000002</v>
      </c>
      <c r="AG27" s="27">
        <v>7.8369799999999996</v>
      </c>
      <c r="AH27" s="27">
        <v>13.364360000000001</v>
      </c>
      <c r="AI27" s="27">
        <v>34.02814</v>
      </c>
      <c r="AJ27" s="27">
        <v>58.744</v>
      </c>
      <c r="AL27" s="26">
        <v>0.25999063095189856</v>
      </c>
      <c r="AM27" s="26">
        <v>5.0813178263160036E-2</v>
      </c>
      <c r="AN27" s="26">
        <v>8.6651440612716318E-2</v>
      </c>
      <c r="AO27" s="26">
        <v>0.22063064391943921</v>
      </c>
      <c r="AP27" s="26">
        <v>0.38088260323378054</v>
      </c>
    </row>
    <row r="28" spans="1:42">
      <c r="A28" s="31" t="s">
        <v>46</v>
      </c>
      <c r="B28" s="32">
        <v>155858.65999999997</v>
      </c>
      <c r="C28" s="32">
        <v>92228.64</v>
      </c>
      <c r="D28" s="32">
        <v>304</v>
      </c>
      <c r="E28" s="32">
        <v>55477.01</v>
      </c>
      <c r="F28" s="32">
        <v>7885.68</v>
      </c>
      <c r="G28" s="32">
        <v>41619.370000000003</v>
      </c>
      <c r="H28" s="32">
        <v>4179.96</v>
      </c>
      <c r="I28" s="32">
        <v>1792</v>
      </c>
      <c r="J28" s="32">
        <v>20849.64</v>
      </c>
      <c r="K28" s="32">
        <v>1187</v>
      </c>
      <c r="L28" s="32">
        <v>18.260000000000002</v>
      </c>
      <c r="M28" s="32">
        <v>20831.38</v>
      </c>
      <c r="N28" s="32">
        <v>15435.84</v>
      </c>
      <c r="O28" s="32">
        <v>63630.02</v>
      </c>
      <c r="Q28" s="26">
        <v>1</v>
      </c>
      <c r="R28" s="26">
        <v>0.59174536724491289</v>
      </c>
      <c r="S28" s="26">
        <v>1.9504851382656572E-3</v>
      </c>
      <c r="T28" s="26">
        <v>0.35594435368557648</v>
      </c>
      <c r="U28" s="26">
        <v>5.0595071201048447E-2</v>
      </c>
      <c r="V28" s="26">
        <v>0.26703277187164326</v>
      </c>
      <c r="W28" s="26">
        <v>2.6818914008371435E-2</v>
      </c>
      <c r="X28" s="26">
        <v>1.1497596604513348E-2</v>
      </c>
      <c r="Y28" s="26">
        <v>0.13377273999404335</v>
      </c>
      <c r="Z28" s="26">
        <v>7.6158745365833393E-3</v>
      </c>
      <c r="AA28" s="26">
        <v>1.1715742968661481E-4</v>
      </c>
      <c r="AB28" s="26">
        <v>0.13365558256435672</v>
      </c>
      <c r="AC28" s="26">
        <v>9.9037422752126847E-2</v>
      </c>
      <c r="AD28" s="26">
        <v>0.40825463275508728</v>
      </c>
      <c r="AF28" s="27">
        <v>41.619370000000004</v>
      </c>
      <c r="AG28" s="27">
        <v>7.8856800000000007</v>
      </c>
      <c r="AH28" s="27">
        <v>20.849640000000001</v>
      </c>
      <c r="AI28" s="27">
        <v>21.7118</v>
      </c>
      <c r="AJ28" s="27">
        <v>63.630019999999995</v>
      </c>
      <c r="AL28" s="26">
        <v>0.26703277187164326</v>
      </c>
      <c r="AM28" s="26">
        <v>5.0595071201048447E-2</v>
      </c>
      <c r="AN28" s="26">
        <v>0.13377273999404335</v>
      </c>
      <c r="AO28" s="26">
        <v>0.13930441850327729</v>
      </c>
      <c r="AP28" s="26">
        <v>0.40825463275508728</v>
      </c>
    </row>
    <row r="29" spans="1:42">
      <c r="A29" s="31" t="s">
        <v>47</v>
      </c>
      <c r="B29" s="32">
        <v>162400.79999999999</v>
      </c>
      <c r="C29" s="32">
        <v>95516.79</v>
      </c>
      <c r="D29" s="32">
        <v>311</v>
      </c>
      <c r="E29" s="32">
        <v>52365.369999999995</v>
      </c>
      <c r="F29" s="32">
        <v>7882.96</v>
      </c>
      <c r="G29" s="32">
        <v>38729.870000000003</v>
      </c>
      <c r="H29" s="32">
        <v>3999.54</v>
      </c>
      <c r="I29" s="32">
        <v>1753</v>
      </c>
      <c r="J29" s="32">
        <v>23716.67</v>
      </c>
      <c r="K29" s="32">
        <v>948</v>
      </c>
      <c r="L29" s="32">
        <v>18.32</v>
      </c>
      <c r="M29" s="32">
        <v>23698.35</v>
      </c>
      <c r="N29" s="32">
        <v>18958.55</v>
      </c>
      <c r="O29" s="32">
        <v>66884.009999999995</v>
      </c>
      <c r="Q29" s="26">
        <v>1</v>
      </c>
      <c r="R29" s="26">
        <v>0.58815467657794784</v>
      </c>
      <c r="S29" s="26">
        <v>1.9150151969694732E-3</v>
      </c>
      <c r="T29" s="26">
        <v>0.32244527120556055</v>
      </c>
      <c r="U29" s="26">
        <v>4.8540154974606037E-2</v>
      </c>
      <c r="V29" s="26">
        <v>0.23848324638794885</v>
      </c>
      <c r="W29" s="26">
        <v>2.462758804143822E-2</v>
      </c>
      <c r="X29" s="26">
        <v>1.079428180156748E-2</v>
      </c>
      <c r="Y29" s="26">
        <v>0.14603788897591638</v>
      </c>
      <c r="Z29" s="26">
        <v>5.837409667932671E-3</v>
      </c>
      <c r="AA29" s="26">
        <v>1.1280732607228536E-4</v>
      </c>
      <c r="AB29" s="26">
        <v>0.14592508164984408</v>
      </c>
      <c r="AC29" s="26">
        <v>0.11673926483120774</v>
      </c>
      <c r="AD29" s="26">
        <v>0.4118453234220521</v>
      </c>
      <c r="AF29" s="27">
        <v>38.729870000000005</v>
      </c>
      <c r="AG29" s="27">
        <v>7.8829599999999997</v>
      </c>
      <c r="AH29" s="27">
        <v>23.716669999999997</v>
      </c>
      <c r="AI29" s="27">
        <v>25.022089999999999</v>
      </c>
      <c r="AJ29" s="27">
        <v>66.884009999999989</v>
      </c>
      <c r="AL29" s="26">
        <v>0.23848324638794885</v>
      </c>
      <c r="AM29" s="26">
        <v>4.8540154974606037E-2</v>
      </c>
      <c r="AN29" s="26">
        <v>0.14603788897591638</v>
      </c>
      <c r="AO29" s="26">
        <v>0.1540761498711829</v>
      </c>
      <c r="AP29" s="26">
        <v>0.4118453234220521</v>
      </c>
    </row>
    <row r="30" spans="1:42">
      <c r="A30" s="31" t="s">
        <v>48</v>
      </c>
      <c r="B30" s="32">
        <v>168652.68999999997</v>
      </c>
      <c r="C30" s="32">
        <v>100147.69</v>
      </c>
      <c r="D30" s="32">
        <v>323</v>
      </c>
      <c r="E30" s="32">
        <v>52916.43</v>
      </c>
      <c r="F30" s="32">
        <v>7994.62</v>
      </c>
      <c r="G30" s="32">
        <v>39403.42</v>
      </c>
      <c r="H30" s="32">
        <v>3766.1099999999997</v>
      </c>
      <c r="I30" s="32">
        <v>1752.28</v>
      </c>
      <c r="J30" s="32">
        <v>24239.79</v>
      </c>
      <c r="K30" s="32">
        <v>773</v>
      </c>
      <c r="L30" s="32">
        <v>18.68</v>
      </c>
      <c r="M30" s="32">
        <v>24221.11</v>
      </c>
      <c r="N30" s="32">
        <v>22459.489999999998</v>
      </c>
      <c r="O30" s="32">
        <v>68505</v>
      </c>
      <c r="Q30" s="26">
        <v>1</v>
      </c>
      <c r="R30" s="26">
        <v>0.59381021435234749</v>
      </c>
      <c r="S30" s="26">
        <v>1.9151784652827065E-3</v>
      </c>
      <c r="T30" s="26">
        <v>0.31375977459950394</v>
      </c>
      <c r="U30" s="26">
        <v>4.7402860873431672E-2</v>
      </c>
      <c r="V30" s="26">
        <v>0.23363647505414828</v>
      </c>
      <c r="W30" s="26">
        <v>2.2330565851039791E-2</v>
      </c>
      <c r="X30" s="26">
        <v>1.038987282088415E-2</v>
      </c>
      <c r="Y30" s="26">
        <v>0.14372607991013961</v>
      </c>
      <c r="Z30" s="26">
        <v>4.5833837574722359E-3</v>
      </c>
      <c r="AA30" s="26">
        <v>1.1076016635133423E-4</v>
      </c>
      <c r="AB30" s="26">
        <v>0.14361531974378827</v>
      </c>
      <c r="AC30" s="26">
        <v>0.13317006683972846</v>
      </c>
      <c r="AD30" s="26">
        <v>0.40618978564765262</v>
      </c>
      <c r="AF30" s="27">
        <v>39.403419999999997</v>
      </c>
      <c r="AG30" s="27">
        <v>7.9946200000000003</v>
      </c>
      <c r="AH30" s="27">
        <v>24.239789999999999</v>
      </c>
      <c r="AI30" s="27">
        <v>28.300879999999996</v>
      </c>
      <c r="AJ30" s="27">
        <v>68.504999999999995</v>
      </c>
      <c r="AL30" s="26">
        <v>0.23363647505414828</v>
      </c>
      <c r="AM30" s="26">
        <v>4.7402860873431672E-2</v>
      </c>
      <c r="AN30" s="26">
        <v>0.14372607991013961</v>
      </c>
      <c r="AO30" s="26">
        <v>0.1678056839769351</v>
      </c>
      <c r="AP30" s="26">
        <v>0.40618978564765262</v>
      </c>
    </row>
    <row r="31" spans="1:42">
      <c r="A31" s="31" t="s">
        <v>49</v>
      </c>
      <c r="B31" s="32">
        <v>168608.39</v>
      </c>
      <c r="C31" s="32">
        <v>98855.41</v>
      </c>
      <c r="D31" s="32">
        <v>334</v>
      </c>
      <c r="E31" s="32">
        <v>51859.65</v>
      </c>
      <c r="F31" s="32">
        <v>8089.38</v>
      </c>
      <c r="G31" s="32">
        <v>38211.56</v>
      </c>
      <c r="H31" s="32">
        <v>3720.21</v>
      </c>
      <c r="I31" s="32">
        <v>1838.5</v>
      </c>
      <c r="J31" s="32">
        <v>16770.440000000002</v>
      </c>
      <c r="K31" s="32">
        <v>676</v>
      </c>
      <c r="L31" s="32">
        <v>18.12</v>
      </c>
      <c r="M31" s="32">
        <v>16752.32</v>
      </c>
      <c r="N31" s="32">
        <v>29632.1</v>
      </c>
      <c r="O31" s="32">
        <v>69752.98000000001</v>
      </c>
      <c r="Q31" s="26">
        <v>1</v>
      </c>
      <c r="R31" s="26">
        <v>0.58630184417276032</v>
      </c>
      <c r="S31" s="26">
        <v>1.9809215899635837E-3</v>
      </c>
      <c r="T31" s="26">
        <v>0.30757455189507471</v>
      </c>
      <c r="U31" s="26">
        <v>4.7977327818621594E-2</v>
      </c>
      <c r="V31" s="26">
        <v>0.2266290544616433</v>
      </c>
      <c r="W31" s="26">
        <v>2.206420451556414E-2</v>
      </c>
      <c r="X31" s="26">
        <v>1.0903965099245653E-2</v>
      </c>
      <c r="Y31" s="26">
        <v>9.9463852302960731E-2</v>
      </c>
      <c r="Z31" s="26">
        <v>4.0092904036388693E-3</v>
      </c>
      <c r="AA31" s="26">
        <v>1.074679617070064E-4</v>
      </c>
      <c r="AB31" s="26">
        <v>9.9356384341253712E-2</v>
      </c>
      <c r="AC31" s="26">
        <v>0.17574510971844282</v>
      </c>
      <c r="AD31" s="26">
        <v>0.41369815582723968</v>
      </c>
      <c r="AF31" s="27">
        <v>38.211559999999999</v>
      </c>
      <c r="AG31" s="27">
        <v>8.0893800000000002</v>
      </c>
      <c r="AH31" s="27">
        <v>16.770440000000001</v>
      </c>
      <c r="AI31" s="27">
        <v>35.524809999999995</v>
      </c>
      <c r="AJ31" s="27">
        <v>69.752980000000008</v>
      </c>
      <c r="AL31" s="26">
        <v>0.2266290544616433</v>
      </c>
      <c r="AM31" s="26">
        <v>4.7977327818621594E-2</v>
      </c>
      <c r="AN31" s="26">
        <v>9.9463852302960731E-2</v>
      </c>
      <c r="AO31" s="26">
        <v>0.2106942009232162</v>
      </c>
      <c r="AP31" s="26">
        <v>0.41369815582723968</v>
      </c>
    </row>
    <row r="32" spans="1:42">
      <c r="A32" s="31" t="s">
        <v>50</v>
      </c>
      <c r="B32" s="32">
        <v>174601.02</v>
      </c>
      <c r="C32" s="32">
        <v>104319.03</v>
      </c>
      <c r="D32" s="32">
        <v>347</v>
      </c>
      <c r="E32" s="32">
        <v>48677.299999999996</v>
      </c>
      <c r="F32" s="32">
        <v>7223.25</v>
      </c>
      <c r="G32" s="32">
        <v>35596.310000000005</v>
      </c>
      <c r="H32" s="32">
        <v>3998.73</v>
      </c>
      <c r="I32" s="32">
        <v>1859.01</v>
      </c>
      <c r="J32" s="32">
        <v>24476.49</v>
      </c>
      <c r="K32" s="32">
        <v>561</v>
      </c>
      <c r="L32" s="32">
        <v>18.559999999999999</v>
      </c>
      <c r="M32" s="32">
        <v>24457.93</v>
      </c>
      <c r="N32" s="32">
        <v>30456.059999999998</v>
      </c>
      <c r="O32" s="32">
        <v>70281.990000000005</v>
      </c>
      <c r="Q32" s="26">
        <v>1</v>
      </c>
      <c r="R32" s="26">
        <v>0.59747090824555327</v>
      </c>
      <c r="S32" s="26">
        <v>1.9873881607335398E-3</v>
      </c>
      <c r="T32" s="26">
        <v>0.27879161301577732</v>
      </c>
      <c r="U32" s="26">
        <v>4.1370033233482831E-2</v>
      </c>
      <c r="V32" s="26">
        <v>0.20387229123861939</v>
      </c>
      <c r="W32" s="26">
        <v>2.290209988463985E-2</v>
      </c>
      <c r="X32" s="26">
        <v>1.0647188659035326E-2</v>
      </c>
      <c r="Y32" s="26">
        <v>0.14018526352251554</v>
      </c>
      <c r="Z32" s="26">
        <v>3.2130396489092679E-3</v>
      </c>
      <c r="AA32" s="26">
        <v>1.0629949355393227E-4</v>
      </c>
      <c r="AB32" s="26">
        <v>0.14007896402896158</v>
      </c>
      <c r="AC32" s="26">
        <v>0.17443231431294043</v>
      </c>
      <c r="AD32" s="26">
        <v>0.40252909175444684</v>
      </c>
      <c r="AF32" s="27">
        <v>35.596310000000003</v>
      </c>
      <c r="AG32" s="27">
        <v>7.2232500000000002</v>
      </c>
      <c r="AH32" s="27">
        <v>24.476490000000002</v>
      </c>
      <c r="AI32" s="27">
        <v>36.660799999999995</v>
      </c>
      <c r="AJ32" s="27">
        <v>70.281990000000008</v>
      </c>
      <c r="AL32" s="26">
        <v>0.20387229123861939</v>
      </c>
      <c r="AM32" s="26">
        <v>4.1370033233482831E-2</v>
      </c>
      <c r="AN32" s="26">
        <v>0.14018526352251554</v>
      </c>
      <c r="AO32" s="26">
        <v>0.20996899101734914</v>
      </c>
      <c r="AP32" s="26">
        <v>0.40252909175444684</v>
      </c>
    </row>
    <row r="33" spans="1:42">
      <c r="A33" s="31" t="s">
        <v>51</v>
      </c>
      <c r="B33" s="32">
        <v>182763.88999999998</v>
      </c>
      <c r="C33" s="32">
        <v>106021.89</v>
      </c>
      <c r="D33" s="32">
        <v>359</v>
      </c>
      <c r="E33" s="32">
        <v>44045.729999999996</v>
      </c>
      <c r="F33" s="32">
        <v>7040.18</v>
      </c>
      <c r="G33" s="32">
        <v>31169.09</v>
      </c>
      <c r="H33" s="32">
        <v>4113.95</v>
      </c>
      <c r="I33" s="32">
        <v>1722.51</v>
      </c>
      <c r="J33" s="32">
        <v>26309.42</v>
      </c>
      <c r="K33" s="32">
        <v>501</v>
      </c>
      <c r="L33" s="32">
        <v>18.420000000000002</v>
      </c>
      <c r="M33" s="32">
        <v>26291</v>
      </c>
      <c r="N33" s="32">
        <v>34844</v>
      </c>
      <c r="O33" s="32">
        <v>76742</v>
      </c>
      <c r="Q33" s="26">
        <v>1</v>
      </c>
      <c r="R33" s="26">
        <v>0.58010304989678219</v>
      </c>
      <c r="S33" s="26">
        <v>1.9642829882861434E-3</v>
      </c>
      <c r="T33" s="26">
        <v>0.24099798926363408</v>
      </c>
      <c r="U33" s="26">
        <v>3.8520628992959174E-2</v>
      </c>
      <c r="V33" s="26">
        <v>0.1705429338366567</v>
      </c>
      <c r="W33" s="26">
        <v>2.250964345309131E-2</v>
      </c>
      <c r="X33" s="26">
        <v>9.4247829809269226E-3</v>
      </c>
      <c r="Y33" s="26">
        <v>0.14395305330828753</v>
      </c>
      <c r="Z33" s="26">
        <v>2.7412417190288522E-3</v>
      </c>
      <c r="AA33" s="26">
        <v>1.007857733822584E-4</v>
      </c>
      <c r="AB33" s="26">
        <v>0.14385226753490529</v>
      </c>
      <c r="AC33" s="26">
        <v>0.19065035221126012</v>
      </c>
      <c r="AD33" s="26">
        <v>0.41989695010321793</v>
      </c>
      <c r="AF33" s="27">
        <v>31.169090000000001</v>
      </c>
      <c r="AG33" s="27">
        <v>7.0401800000000003</v>
      </c>
      <c r="AH33" s="27">
        <v>26.309419999999999</v>
      </c>
      <c r="AI33" s="27">
        <v>41.039459999999998</v>
      </c>
      <c r="AJ33" s="27">
        <v>76.742000000000004</v>
      </c>
      <c r="AL33" s="26">
        <v>0.1705429338366567</v>
      </c>
      <c r="AM33" s="26">
        <v>3.8520628992959174E-2</v>
      </c>
      <c r="AN33" s="26">
        <v>0.14395305330828753</v>
      </c>
      <c r="AO33" s="26">
        <v>0.2245490616335645</v>
      </c>
      <c r="AP33" s="26">
        <v>0.41989695010321793</v>
      </c>
    </row>
    <row r="34" spans="1:42">
      <c r="A34" s="31" t="s">
        <v>52</v>
      </c>
      <c r="B34" s="32">
        <v>181497.86000000002</v>
      </c>
      <c r="C34" s="32">
        <v>104192.86</v>
      </c>
      <c r="D34" s="32">
        <v>364</v>
      </c>
      <c r="E34" s="32">
        <v>43444.13</v>
      </c>
      <c r="F34" s="32">
        <v>6993.95</v>
      </c>
      <c r="G34" s="32">
        <v>30884.720000000001</v>
      </c>
      <c r="H34" s="32">
        <v>4080.5499999999997</v>
      </c>
      <c r="I34" s="32">
        <v>1484.91</v>
      </c>
      <c r="J34" s="32">
        <v>27093.279999999999</v>
      </c>
      <c r="K34" s="32">
        <v>476</v>
      </c>
      <c r="L34" s="32">
        <v>18.579999999999998</v>
      </c>
      <c r="M34" s="32">
        <v>27074.7</v>
      </c>
      <c r="N34" s="32">
        <v>32788.299999999996</v>
      </c>
      <c r="O34" s="32">
        <v>77305</v>
      </c>
      <c r="Q34" s="26">
        <v>1</v>
      </c>
      <c r="R34" s="26">
        <v>0.5740721130265668</v>
      </c>
      <c r="S34" s="26">
        <v>2.0055332883814718E-3</v>
      </c>
      <c r="T34" s="26">
        <v>0.23936442005431907</v>
      </c>
      <c r="U34" s="26">
        <v>3.8534614127130752E-2</v>
      </c>
      <c r="V34" s="26">
        <v>0.17016575291851926</v>
      </c>
      <c r="W34" s="26">
        <v>2.248263423050828E-2</v>
      </c>
      <c r="X34" s="26">
        <v>8.1814187781608008E-3</v>
      </c>
      <c r="Y34" s="26">
        <v>0.14927603003142845</v>
      </c>
      <c r="Z34" s="26">
        <v>2.622620454037309E-3</v>
      </c>
      <c r="AA34" s="26">
        <v>1.0237035301683444E-4</v>
      </c>
      <c r="AB34" s="26">
        <v>0.14917365967841162</v>
      </c>
      <c r="AC34" s="26">
        <v>0.18065392065779726</v>
      </c>
      <c r="AD34" s="26">
        <v>0.42592788697343315</v>
      </c>
      <c r="AF34" s="27">
        <v>30.884720000000002</v>
      </c>
      <c r="AG34" s="27">
        <v>6.9939499999999999</v>
      </c>
      <c r="AH34" s="27">
        <v>27.09328</v>
      </c>
      <c r="AI34" s="27">
        <v>38.717759999999991</v>
      </c>
      <c r="AJ34" s="27">
        <v>77.305000000000007</v>
      </c>
      <c r="AL34" s="26">
        <v>0.17016575291851926</v>
      </c>
      <c r="AM34" s="26">
        <v>3.8534614127130752E-2</v>
      </c>
      <c r="AN34" s="26">
        <v>0.14927603003142845</v>
      </c>
      <c r="AO34" s="26">
        <v>0.21332350695484781</v>
      </c>
      <c r="AP34" s="26">
        <v>0.42592788697343315</v>
      </c>
    </row>
    <row r="35" spans="1:42">
      <c r="A35" s="31" t="s">
        <v>53</v>
      </c>
      <c r="B35" s="32">
        <v>179429.81000000003</v>
      </c>
      <c r="C35" s="32">
        <v>90090.71</v>
      </c>
      <c r="D35" s="32">
        <v>371</v>
      </c>
      <c r="E35" s="32">
        <v>43958.35</v>
      </c>
      <c r="F35" s="32">
        <v>6872.7</v>
      </c>
      <c r="G35" s="32">
        <v>31553.23</v>
      </c>
      <c r="H35" s="32">
        <v>3766.5299999999997</v>
      </c>
      <c r="I35" s="32">
        <v>1765.89</v>
      </c>
      <c r="J35" s="32">
        <v>19835.2</v>
      </c>
      <c r="K35" s="32">
        <v>416</v>
      </c>
      <c r="L35" s="32">
        <v>17.850000000000001</v>
      </c>
      <c r="M35" s="32">
        <v>19817.349999999999</v>
      </c>
      <c r="N35" s="32">
        <v>25453.81</v>
      </c>
      <c r="O35" s="32">
        <v>89339.099999999991</v>
      </c>
      <c r="Q35" s="26">
        <v>1</v>
      </c>
      <c r="R35" s="26">
        <v>0.50209444016019411</v>
      </c>
      <c r="S35" s="26">
        <v>2.0676608864491353E-3</v>
      </c>
      <c r="T35" s="26">
        <v>0.24498911301304946</v>
      </c>
      <c r="U35" s="26">
        <v>3.8302999930724994E-2</v>
      </c>
      <c r="V35" s="26">
        <v>0.17585277496531929</v>
      </c>
      <c r="W35" s="26">
        <v>2.0991662422202861E-2</v>
      </c>
      <c r="X35" s="26">
        <v>9.8416756948023279E-3</v>
      </c>
      <c r="Y35" s="26">
        <v>0.11054573373287302</v>
      </c>
      <c r="Z35" s="26">
        <v>2.3184553335925616E-3</v>
      </c>
      <c r="AA35" s="26">
        <v>9.9481797366892367E-5</v>
      </c>
      <c r="AB35" s="26">
        <v>0.11044625193550613</v>
      </c>
      <c r="AC35" s="26">
        <v>0.14185942681430694</v>
      </c>
      <c r="AD35" s="26">
        <v>0.49790555983980578</v>
      </c>
      <c r="AF35" s="27">
        <v>31.553229999999999</v>
      </c>
      <c r="AG35" s="27">
        <v>6.8727</v>
      </c>
      <c r="AH35" s="27">
        <v>19.8352</v>
      </c>
      <c r="AI35" s="27">
        <v>31.357230000000005</v>
      </c>
      <c r="AJ35" s="27">
        <v>89.339099999999988</v>
      </c>
      <c r="AL35" s="26">
        <v>0.17585277496531929</v>
      </c>
      <c r="AM35" s="26">
        <v>3.8302999930724994E-2</v>
      </c>
      <c r="AN35" s="26">
        <v>0.11054573373287302</v>
      </c>
      <c r="AO35" s="26">
        <v>0.17476042581776124</v>
      </c>
      <c r="AP35" s="26">
        <v>0.49790555983980578</v>
      </c>
    </row>
    <row r="36" spans="1:42">
      <c r="A36" s="31" t="s">
        <v>54</v>
      </c>
      <c r="B36" s="32">
        <v>188758.74</v>
      </c>
      <c r="C36" s="32">
        <v>86351.74</v>
      </c>
      <c r="D36" s="32">
        <v>376</v>
      </c>
      <c r="E36" s="32">
        <v>40179.840000000004</v>
      </c>
      <c r="F36" s="32">
        <v>6986.38</v>
      </c>
      <c r="G36" s="32">
        <v>27851.71</v>
      </c>
      <c r="H36" s="32">
        <v>3612.7000000000003</v>
      </c>
      <c r="I36" s="32">
        <v>1729.05</v>
      </c>
      <c r="J36" s="32">
        <v>19835.02</v>
      </c>
      <c r="K36" s="32">
        <v>393</v>
      </c>
      <c r="L36" s="32">
        <v>17.91</v>
      </c>
      <c r="M36" s="32">
        <v>19817.11</v>
      </c>
      <c r="N36" s="32">
        <v>25525.66</v>
      </c>
      <c r="O36" s="32">
        <v>102407</v>
      </c>
      <c r="Q36" s="26">
        <v>1</v>
      </c>
      <c r="R36" s="26">
        <v>0.45747147920143993</v>
      </c>
      <c r="S36" s="26">
        <v>1.991960743115789E-3</v>
      </c>
      <c r="T36" s="26">
        <v>0.21286346793796146</v>
      </c>
      <c r="U36" s="26">
        <v>3.7012219937471509E-2</v>
      </c>
      <c r="V36" s="26">
        <v>0.14755189614001449</v>
      </c>
      <c r="W36" s="26">
        <v>1.9139246214506415E-2</v>
      </c>
      <c r="X36" s="26">
        <v>9.16010564596903E-3</v>
      </c>
      <c r="Y36" s="26">
        <v>0.10508133292265037</v>
      </c>
      <c r="Z36" s="26">
        <v>2.082022797990705E-3</v>
      </c>
      <c r="AA36" s="26">
        <v>9.488302369469091E-5</v>
      </c>
      <c r="AB36" s="26">
        <v>0.10498644989895568</v>
      </c>
      <c r="AC36" s="26">
        <v>0.13522902303755577</v>
      </c>
      <c r="AD36" s="26">
        <v>0.54252852079856018</v>
      </c>
      <c r="AF36" s="27">
        <v>27.851710000000001</v>
      </c>
      <c r="AG36" s="27">
        <v>6.9863800000000005</v>
      </c>
      <c r="AH36" s="27">
        <v>19.83502</v>
      </c>
      <c r="AI36" s="27">
        <v>31.243410000000001</v>
      </c>
      <c r="AJ36" s="27">
        <v>102.407</v>
      </c>
      <c r="AL36" s="26">
        <v>0.14755189614001449</v>
      </c>
      <c r="AM36" s="26">
        <v>3.7012219937471509E-2</v>
      </c>
      <c r="AN36" s="26">
        <v>0.10508133292265037</v>
      </c>
      <c r="AO36" s="26">
        <v>0.16552033564114699</v>
      </c>
      <c r="AP36" s="26">
        <v>0.54252852079856018</v>
      </c>
    </row>
    <row r="37" spans="1:42">
      <c r="A37" s="31" t="s">
        <v>55</v>
      </c>
      <c r="B37" s="32">
        <v>193930.23</v>
      </c>
      <c r="C37" s="32">
        <v>87547.239999999991</v>
      </c>
      <c r="D37" s="32">
        <v>382</v>
      </c>
      <c r="E37" s="32">
        <v>43816.450000000004</v>
      </c>
      <c r="F37" s="32">
        <v>6879.16</v>
      </c>
      <c r="G37" s="32">
        <v>31264.560000000001</v>
      </c>
      <c r="H37" s="32">
        <v>3796.74</v>
      </c>
      <c r="I37" s="32">
        <v>1875.99</v>
      </c>
      <c r="J37" s="32">
        <v>21067.93</v>
      </c>
      <c r="K37" s="32">
        <v>387</v>
      </c>
      <c r="L37" s="32">
        <v>17.27</v>
      </c>
      <c r="M37" s="32">
        <v>21050.66</v>
      </c>
      <c r="N37" s="32">
        <v>21861.190000000002</v>
      </c>
      <c r="O37" s="32">
        <v>106382.99</v>
      </c>
      <c r="Q37" s="26">
        <v>1</v>
      </c>
      <c r="R37" s="26">
        <v>0.4514367873435719</v>
      </c>
      <c r="S37" s="26">
        <v>1.9697805752099608E-3</v>
      </c>
      <c r="T37" s="26">
        <v>0.22593924629491752</v>
      </c>
      <c r="U37" s="26">
        <v>3.5472344873720821E-2</v>
      </c>
      <c r="V37" s="26">
        <v>0.16121550518451919</v>
      </c>
      <c r="W37" s="26">
        <v>1.95778657097452E-2</v>
      </c>
      <c r="X37" s="26">
        <v>9.6735305269322891E-3</v>
      </c>
      <c r="Y37" s="26">
        <v>0.10863664731383034</v>
      </c>
      <c r="Z37" s="26">
        <v>1.9955630434718712E-3</v>
      </c>
      <c r="AA37" s="26">
        <v>8.9052645376638795E-5</v>
      </c>
      <c r="AB37" s="26">
        <v>0.10854759466845369</v>
      </c>
      <c r="AC37" s="26">
        <v>0.11272708746851896</v>
      </c>
      <c r="AD37" s="26">
        <v>0.54856321265642805</v>
      </c>
      <c r="AF37" s="27">
        <v>31.264560000000003</v>
      </c>
      <c r="AG37" s="27">
        <v>6.8791599999999997</v>
      </c>
      <c r="AH37" s="27">
        <v>21.06793</v>
      </c>
      <c r="AI37" s="27">
        <v>27.915920000000003</v>
      </c>
      <c r="AJ37" s="27">
        <v>106.38299000000001</v>
      </c>
      <c r="AL37" s="26">
        <v>0.16121550518451919</v>
      </c>
      <c r="AM37" s="26">
        <v>3.5472344873720821E-2</v>
      </c>
      <c r="AN37" s="26">
        <v>0.10863664731383034</v>
      </c>
      <c r="AO37" s="26">
        <v>0.14394826428040641</v>
      </c>
      <c r="AP37" s="26">
        <v>0.54856321265642805</v>
      </c>
    </row>
    <row r="38" spans="1:42">
      <c r="A38" s="31" t="s">
        <v>56</v>
      </c>
      <c r="B38" s="32">
        <v>199762.43</v>
      </c>
      <c r="C38" s="32">
        <v>88351.42</v>
      </c>
      <c r="D38" s="32">
        <v>387</v>
      </c>
      <c r="E38" s="32">
        <v>43770.57</v>
      </c>
      <c r="F38" s="32">
        <v>6793.02</v>
      </c>
      <c r="G38" s="32">
        <v>31458.61</v>
      </c>
      <c r="H38" s="32">
        <v>3756.38</v>
      </c>
      <c r="I38" s="32">
        <v>1762.5600000000002</v>
      </c>
      <c r="J38" s="32">
        <v>22184.32</v>
      </c>
      <c r="K38" s="32">
        <v>385</v>
      </c>
      <c r="L38" s="32">
        <v>17.59</v>
      </c>
      <c r="M38" s="32">
        <v>22166.73</v>
      </c>
      <c r="N38" s="32">
        <v>21555.31</v>
      </c>
      <c r="O38" s="32">
        <v>111411.01</v>
      </c>
      <c r="Q38" s="26">
        <v>1</v>
      </c>
      <c r="R38" s="26">
        <v>0.44228246522631909</v>
      </c>
      <c r="S38" s="26">
        <v>1.9373012232580472E-3</v>
      </c>
      <c r="T38" s="26">
        <v>0.21911312352377774</v>
      </c>
      <c r="U38" s="26">
        <v>3.4005493425365324E-2</v>
      </c>
      <c r="V38" s="26">
        <v>0.15748011275193238</v>
      </c>
      <c r="W38" s="26">
        <v>1.8804236612460112E-2</v>
      </c>
      <c r="X38" s="26">
        <v>8.8232807340199067E-3</v>
      </c>
      <c r="Y38" s="26">
        <v>0.11105351491769498</v>
      </c>
      <c r="Z38" s="26">
        <v>1.9272893306313905E-3</v>
      </c>
      <c r="AA38" s="26">
        <v>8.8054595651444571E-5</v>
      </c>
      <c r="AB38" s="26">
        <v>0.11096546032204355</v>
      </c>
      <c r="AC38" s="26">
        <v>0.10790472462714837</v>
      </c>
      <c r="AD38" s="26">
        <v>0.55771753477368091</v>
      </c>
      <c r="AF38" s="27">
        <v>31.45861</v>
      </c>
      <c r="AG38" s="27">
        <v>6.7930200000000003</v>
      </c>
      <c r="AH38" s="27">
        <v>22.18432</v>
      </c>
      <c r="AI38" s="27">
        <v>27.46125</v>
      </c>
      <c r="AJ38" s="27">
        <v>111.41100999999999</v>
      </c>
      <c r="AL38" s="26">
        <v>0.15748011275193238</v>
      </c>
      <c r="AM38" s="26">
        <v>3.4005493425365324E-2</v>
      </c>
      <c r="AN38" s="26">
        <v>0.11105351491769498</v>
      </c>
      <c r="AO38" s="26">
        <v>0.13746954319688642</v>
      </c>
      <c r="AP38" s="26">
        <v>0.55771753477368091</v>
      </c>
    </row>
    <row r="39" spans="1:42">
      <c r="A39" s="31" t="s">
        <v>57</v>
      </c>
      <c r="B39" s="32">
        <v>202066.73</v>
      </c>
      <c r="C39" s="32">
        <v>88885.72</v>
      </c>
      <c r="D39" s="32">
        <v>391</v>
      </c>
      <c r="E39" s="32">
        <v>40960.299999999996</v>
      </c>
      <c r="F39" s="32">
        <v>6678.68</v>
      </c>
      <c r="G39" s="32">
        <v>27795.86</v>
      </c>
      <c r="H39" s="32">
        <v>4441.71</v>
      </c>
      <c r="I39" s="32">
        <v>2044.0500000000002</v>
      </c>
      <c r="J39" s="32">
        <v>23835.59</v>
      </c>
      <c r="K39" s="32">
        <v>378</v>
      </c>
      <c r="L39" s="32">
        <v>17.88</v>
      </c>
      <c r="M39" s="32">
        <v>23817.71</v>
      </c>
      <c r="N39" s="32">
        <v>23216.959999999999</v>
      </c>
      <c r="O39" s="32">
        <v>113181.01000000001</v>
      </c>
      <c r="Q39" s="26">
        <v>1</v>
      </c>
      <c r="R39" s="26">
        <v>0.43988300300598715</v>
      </c>
      <c r="S39" s="26">
        <v>1.9350043423773918E-3</v>
      </c>
      <c r="T39" s="26">
        <v>0.20270679888767434</v>
      </c>
      <c r="U39" s="26">
        <v>3.3051853711890129E-2</v>
      </c>
      <c r="V39" s="26">
        <v>0.13755782557573926</v>
      </c>
      <c r="W39" s="26">
        <v>2.1981401886396638E-2</v>
      </c>
      <c r="X39" s="26">
        <v>1.0115717713648357E-2</v>
      </c>
      <c r="Y39" s="26">
        <v>0.11795900294917426</v>
      </c>
      <c r="Z39" s="26">
        <v>1.8706691596385016E-3</v>
      </c>
      <c r="AA39" s="26">
        <v>8.8485620567027524E-5</v>
      </c>
      <c r="AB39" s="26">
        <v>0.11787051732860723</v>
      </c>
      <c r="AC39" s="26">
        <v>0.11489748955703889</v>
      </c>
      <c r="AD39" s="26">
        <v>0.56011699699401285</v>
      </c>
      <c r="AF39" s="27">
        <v>27.795860000000001</v>
      </c>
      <c r="AG39" s="27">
        <v>6.6786799999999999</v>
      </c>
      <c r="AH39" s="27">
        <v>23.83559</v>
      </c>
      <c r="AI39" s="27">
        <v>30.093720000000001</v>
      </c>
      <c r="AJ39" s="27">
        <v>113.18101000000001</v>
      </c>
      <c r="AL39" s="26">
        <v>0.13755782557573926</v>
      </c>
      <c r="AM39" s="26">
        <v>3.3051853711890129E-2</v>
      </c>
      <c r="AN39" s="26">
        <v>0.11795900294917426</v>
      </c>
      <c r="AO39" s="26">
        <v>0.14892961349946127</v>
      </c>
      <c r="AP39" s="26">
        <v>0.56011699699401285</v>
      </c>
    </row>
    <row r="40" spans="1:42">
      <c r="A40" s="31" t="s">
        <v>58</v>
      </c>
      <c r="B40" s="32">
        <v>203957.30000000002</v>
      </c>
      <c r="C40" s="32">
        <v>88229.3</v>
      </c>
      <c r="D40" s="32">
        <v>397</v>
      </c>
      <c r="E40" s="32">
        <v>41544.870000000003</v>
      </c>
      <c r="F40" s="32">
        <v>6754.79</v>
      </c>
      <c r="G40" s="32">
        <v>28847.87</v>
      </c>
      <c r="H40" s="32">
        <v>3911.56</v>
      </c>
      <c r="I40" s="32">
        <v>2030.6499999999999</v>
      </c>
      <c r="J40" s="32">
        <v>25254.49</v>
      </c>
      <c r="K40" s="32">
        <v>435</v>
      </c>
      <c r="L40" s="32">
        <v>16.600000000000001</v>
      </c>
      <c r="M40" s="32">
        <v>25237.89</v>
      </c>
      <c r="N40" s="32">
        <v>20460.96</v>
      </c>
      <c r="O40" s="32">
        <v>115728</v>
      </c>
      <c r="Q40" s="26">
        <v>1</v>
      </c>
      <c r="R40" s="26">
        <v>0.43258711504810071</v>
      </c>
      <c r="S40" s="26">
        <v>1.9464858575790128E-3</v>
      </c>
      <c r="T40" s="26">
        <v>0.20369395947092847</v>
      </c>
      <c r="U40" s="26">
        <v>3.3118647873844179E-2</v>
      </c>
      <c r="V40" s="26">
        <v>0.14144073293772763</v>
      </c>
      <c r="W40" s="26">
        <v>1.917832801277522E-2</v>
      </c>
      <c r="X40" s="26">
        <v>9.956250646581415E-3</v>
      </c>
      <c r="Y40" s="26">
        <v>0.12382243734350278</v>
      </c>
      <c r="Z40" s="26">
        <v>2.1327993653573567E-3</v>
      </c>
      <c r="AA40" s="26">
        <v>8.1389584976855451E-5</v>
      </c>
      <c r="AB40" s="26">
        <v>0.12374104775852592</v>
      </c>
      <c r="AC40" s="26">
        <v>0.10031982184506265</v>
      </c>
      <c r="AD40" s="26">
        <v>0.56741288495189923</v>
      </c>
      <c r="AF40" s="27">
        <v>28.84787</v>
      </c>
      <c r="AG40" s="27">
        <v>6.7547899999999998</v>
      </c>
      <c r="AH40" s="27">
        <v>25.254490000000001</v>
      </c>
      <c r="AI40" s="27">
        <v>26.800169999999998</v>
      </c>
      <c r="AJ40" s="27">
        <v>115.72799999999999</v>
      </c>
      <c r="AL40" s="26">
        <v>0.14144073293772763</v>
      </c>
      <c r="AM40" s="26">
        <v>3.3118647873844179E-2</v>
      </c>
      <c r="AN40" s="26">
        <v>0.12382243734350278</v>
      </c>
      <c r="AO40" s="26">
        <v>0.13140088636199829</v>
      </c>
      <c r="AP40" s="26">
        <v>0.56741288495189923</v>
      </c>
    </row>
    <row r="41" spans="1:42">
      <c r="A41" s="31" t="s">
        <v>59</v>
      </c>
      <c r="B41" s="32">
        <v>215521.01</v>
      </c>
      <c r="C41" s="32">
        <v>88284.02</v>
      </c>
      <c r="D41" s="32">
        <v>406</v>
      </c>
      <c r="E41" s="32">
        <v>42496.170000000006</v>
      </c>
      <c r="F41" s="32">
        <v>6537.22</v>
      </c>
      <c r="G41" s="32">
        <v>30212.51</v>
      </c>
      <c r="H41" s="32">
        <v>3818.85</v>
      </c>
      <c r="I41" s="32">
        <v>1927.5900000000001</v>
      </c>
      <c r="J41" s="32">
        <v>25906.75</v>
      </c>
      <c r="K41" s="32">
        <v>406</v>
      </c>
      <c r="L41" s="32">
        <v>15.66</v>
      </c>
      <c r="M41" s="32">
        <v>25891.09</v>
      </c>
      <c r="N41" s="32">
        <v>18957.59</v>
      </c>
      <c r="O41" s="32">
        <v>127236.99</v>
      </c>
      <c r="Q41" s="26">
        <v>1</v>
      </c>
      <c r="R41" s="26">
        <v>0.40963068983390527</v>
      </c>
      <c r="S41" s="26">
        <v>1.8838070589962436E-3</v>
      </c>
      <c r="T41" s="26">
        <v>0.1971787808529665</v>
      </c>
      <c r="U41" s="26">
        <v>3.0332170399535525E-2</v>
      </c>
      <c r="V41" s="26">
        <v>0.14018359509358275</v>
      </c>
      <c r="W41" s="26">
        <v>1.7719154155782769E-2</v>
      </c>
      <c r="X41" s="26">
        <v>8.9438612040654408E-3</v>
      </c>
      <c r="Y41" s="26">
        <v>0.1202052180434752</v>
      </c>
      <c r="Z41" s="26">
        <v>1.8838070589962436E-3</v>
      </c>
      <c r="AA41" s="26">
        <v>7.2661129418426538E-5</v>
      </c>
      <c r="AB41" s="26">
        <v>0.12013255691405678</v>
      </c>
      <c r="AC41" s="26">
        <v>8.7961679466888168E-2</v>
      </c>
      <c r="AD41" s="26">
        <v>0.59036931016609473</v>
      </c>
      <c r="AF41" s="27">
        <v>30.212509999999998</v>
      </c>
      <c r="AG41" s="27">
        <v>6.5372200000000005</v>
      </c>
      <c r="AH41" s="27">
        <v>25.906749999999999</v>
      </c>
      <c r="AI41" s="27">
        <v>25.110029999999998</v>
      </c>
      <c r="AJ41" s="27">
        <v>127.23699000000001</v>
      </c>
      <c r="AL41" s="26">
        <v>0.14018359509358275</v>
      </c>
      <c r="AM41" s="26">
        <v>3.0332170399535525E-2</v>
      </c>
      <c r="AN41" s="26">
        <v>0.1202052180434752</v>
      </c>
      <c r="AO41" s="26">
        <v>0.11650850188573261</v>
      </c>
      <c r="AP41" s="26">
        <v>0.59036931016609473</v>
      </c>
    </row>
    <row r="42" spans="1:42">
      <c r="A42" s="31" t="s">
        <v>60</v>
      </c>
      <c r="B42" s="32">
        <v>219899.18000000002</v>
      </c>
      <c r="C42" s="32">
        <v>86942.17</v>
      </c>
      <c r="D42" s="32">
        <v>409</v>
      </c>
      <c r="E42" s="32">
        <v>41236.76</v>
      </c>
      <c r="F42" s="32">
        <v>6542.07</v>
      </c>
      <c r="G42" s="32">
        <v>28616.26</v>
      </c>
      <c r="H42" s="32">
        <v>3998.55</v>
      </c>
      <c r="I42" s="32">
        <v>2079.88</v>
      </c>
      <c r="J42" s="32">
        <v>26717.17</v>
      </c>
      <c r="K42" s="32">
        <v>358</v>
      </c>
      <c r="L42" s="32">
        <v>13.42</v>
      </c>
      <c r="M42" s="32">
        <v>26703.75</v>
      </c>
      <c r="N42" s="32">
        <v>18115.41</v>
      </c>
      <c r="O42" s="32">
        <v>132957.01</v>
      </c>
      <c r="Q42" s="26">
        <v>1</v>
      </c>
      <c r="R42" s="26">
        <v>0.39537287042179964</v>
      </c>
      <c r="S42" s="26">
        <v>1.8599432703659922E-3</v>
      </c>
      <c r="T42" s="26">
        <v>0.18752575612150985</v>
      </c>
      <c r="U42" s="26">
        <v>2.9750315576438254E-2</v>
      </c>
      <c r="V42" s="26">
        <v>0.13013354574582769</v>
      </c>
      <c r="W42" s="26">
        <v>1.8183560302498625E-2</v>
      </c>
      <c r="X42" s="26">
        <v>9.4583344967452809E-3</v>
      </c>
      <c r="Y42" s="26">
        <v>0.12149736074504687</v>
      </c>
      <c r="Z42" s="26">
        <v>1.6280188038900372E-3</v>
      </c>
      <c r="AA42" s="26">
        <v>6.1027967453084627E-5</v>
      </c>
      <c r="AB42" s="26">
        <v>0.12143633277759379</v>
      </c>
      <c r="AC42" s="26">
        <v>8.2380525475356473E-2</v>
      </c>
      <c r="AD42" s="26">
        <v>0.60462712957820031</v>
      </c>
      <c r="AF42" s="27">
        <v>28.616259999999997</v>
      </c>
      <c r="AG42" s="27">
        <v>6.5420699999999998</v>
      </c>
      <c r="AH42" s="27">
        <v>26.717169999999999</v>
      </c>
      <c r="AI42" s="27">
        <v>24.60284</v>
      </c>
      <c r="AJ42" s="27">
        <v>132.95701</v>
      </c>
      <c r="AL42" s="26">
        <v>0.13013354574582769</v>
      </c>
      <c r="AM42" s="26">
        <v>2.9750315576438254E-2</v>
      </c>
      <c r="AN42" s="26">
        <v>0.12149736074504687</v>
      </c>
      <c r="AO42" s="26">
        <v>0.11188236354496636</v>
      </c>
      <c r="AP42" s="26">
        <v>0.60462712957820031</v>
      </c>
    </row>
    <row r="43" spans="1:42">
      <c r="A43" s="31" t="s">
        <v>61</v>
      </c>
      <c r="B43" s="32">
        <v>212968.81</v>
      </c>
      <c r="C43" s="32">
        <v>78792.810000000012</v>
      </c>
      <c r="D43" s="32">
        <v>394.11</v>
      </c>
      <c r="E43" s="32">
        <v>41509.919999999998</v>
      </c>
      <c r="F43" s="32">
        <v>3735.03</v>
      </c>
      <c r="G43" s="32">
        <v>31734.639999999999</v>
      </c>
      <c r="H43" s="32">
        <v>3630.03</v>
      </c>
      <c r="I43" s="32">
        <v>2410.2199999999998</v>
      </c>
      <c r="J43" s="32">
        <v>24698.51</v>
      </c>
      <c r="K43" s="32">
        <v>300</v>
      </c>
      <c r="L43" s="32">
        <v>16.5</v>
      </c>
      <c r="M43" s="32">
        <v>24682.01</v>
      </c>
      <c r="N43" s="32">
        <v>11695.380000000001</v>
      </c>
      <c r="O43" s="32">
        <v>134176</v>
      </c>
      <c r="Q43" s="26">
        <v>1</v>
      </c>
      <c r="R43" s="26">
        <v>0.3699734717022648</v>
      </c>
      <c r="S43" s="26">
        <v>1.8505526701304291E-3</v>
      </c>
      <c r="T43" s="26">
        <v>0.19491079468397274</v>
      </c>
      <c r="U43" s="26">
        <v>1.7537920224092909E-2</v>
      </c>
      <c r="V43" s="26">
        <v>0.14901074011729698</v>
      </c>
      <c r="W43" s="26">
        <v>1.7044890282290632E-2</v>
      </c>
      <c r="X43" s="26">
        <v>1.1317244060292208E-2</v>
      </c>
      <c r="Y43" s="26">
        <v>0.11597242807526603</v>
      </c>
      <c r="Z43" s="26">
        <v>1.4086569765779317E-3</v>
      </c>
      <c r="AA43" s="26">
        <v>7.7476133711786247E-5</v>
      </c>
      <c r="AB43" s="26">
        <v>0.11589495194155425</v>
      </c>
      <c r="AC43" s="26">
        <v>5.4915928769100043E-2</v>
      </c>
      <c r="AD43" s="26">
        <v>0.6300265282977352</v>
      </c>
      <c r="AF43" s="27">
        <v>31.734639999999999</v>
      </c>
      <c r="AG43" s="27">
        <v>3.7350300000000001</v>
      </c>
      <c r="AH43" s="27">
        <v>24.698509999999999</v>
      </c>
      <c r="AI43" s="27">
        <v>18.129740000000002</v>
      </c>
      <c r="AJ43" s="27">
        <v>134.17599999999999</v>
      </c>
      <c r="AL43" s="26">
        <v>0.14901074011729698</v>
      </c>
      <c r="AM43" s="26">
        <v>1.7537920224092909E-2</v>
      </c>
      <c r="AN43" s="26">
        <v>0.11597242807526603</v>
      </c>
      <c r="AO43" s="26">
        <v>8.5128615781813313E-2</v>
      </c>
      <c r="AP43" s="26">
        <v>0.6300265282977352</v>
      </c>
    </row>
    <row r="44" spans="1:42">
      <c r="A44" s="31" t="s">
        <v>62</v>
      </c>
      <c r="B44" s="32">
        <v>211522.97000000003</v>
      </c>
      <c r="C44" s="32">
        <v>77101.05</v>
      </c>
      <c r="D44" s="32">
        <v>386</v>
      </c>
      <c r="E44" s="32">
        <v>40267.65</v>
      </c>
      <c r="F44" s="32">
        <v>3632.43</v>
      </c>
      <c r="G44" s="32">
        <v>31496.92</v>
      </c>
      <c r="H44" s="32">
        <v>2787.88</v>
      </c>
      <c r="I44" s="32">
        <v>2350.42</v>
      </c>
      <c r="J44" s="32">
        <v>25235.49</v>
      </c>
      <c r="K44" s="32">
        <v>358</v>
      </c>
      <c r="L44" s="32">
        <v>16.28</v>
      </c>
      <c r="M44" s="32">
        <v>25219.21</v>
      </c>
      <c r="N44" s="32">
        <v>10660.6</v>
      </c>
      <c r="O44" s="32">
        <v>134421.92000000001</v>
      </c>
      <c r="Q44" s="26">
        <v>1</v>
      </c>
      <c r="R44" s="26">
        <v>0.36450438455927503</v>
      </c>
      <c r="S44" s="26">
        <v>1.8248609122687714E-3</v>
      </c>
      <c r="T44" s="26">
        <v>0.19037010495834092</v>
      </c>
      <c r="U44" s="26">
        <v>1.7172744879669567E-2</v>
      </c>
      <c r="V44" s="26">
        <v>0.14890543566025002</v>
      </c>
      <c r="W44" s="26">
        <v>1.3180034300766483E-2</v>
      </c>
      <c r="X44" s="26">
        <v>1.1111890117654833E-2</v>
      </c>
      <c r="Y44" s="26">
        <v>0.11930378057758927</v>
      </c>
      <c r="Z44" s="26">
        <v>1.6924875818451299E-3</v>
      </c>
      <c r="AA44" s="26">
        <v>7.6965636403460101E-5</v>
      </c>
      <c r="AB44" s="26">
        <v>0.1192268149411858</v>
      </c>
      <c r="AC44" s="26">
        <v>5.0399254511223998E-2</v>
      </c>
      <c r="AD44" s="26">
        <v>0.63549561544072497</v>
      </c>
      <c r="AF44" s="27">
        <v>31.496919999999999</v>
      </c>
      <c r="AG44" s="27">
        <v>3.6324299999999998</v>
      </c>
      <c r="AH44" s="27">
        <v>25.235490000000002</v>
      </c>
      <c r="AI44" s="27">
        <v>16.184900000000003</v>
      </c>
      <c r="AJ44" s="27">
        <v>134.42192</v>
      </c>
      <c r="AL44" s="26">
        <v>0.14890543566025002</v>
      </c>
      <c r="AM44" s="26">
        <v>1.7172744879669567E-2</v>
      </c>
      <c r="AN44" s="26">
        <v>0.11930378057758927</v>
      </c>
      <c r="AO44" s="26">
        <v>7.6516039841914088E-2</v>
      </c>
      <c r="AP44" s="26">
        <v>0.63549561544072497</v>
      </c>
    </row>
    <row r="45" spans="1:42">
      <c r="A45" s="31" t="s">
        <v>63</v>
      </c>
      <c r="B45" s="32">
        <v>209819.19</v>
      </c>
      <c r="C45" s="32">
        <v>73593.62999999999</v>
      </c>
      <c r="D45" s="32">
        <v>407</v>
      </c>
      <c r="E45" s="32">
        <v>41310.22</v>
      </c>
      <c r="F45" s="32">
        <v>3610.16</v>
      </c>
      <c r="G45" s="32">
        <v>32954.19</v>
      </c>
      <c r="H45" s="32">
        <v>2357.4100000000003</v>
      </c>
      <c r="I45" s="32">
        <v>2388.46</v>
      </c>
      <c r="J45" s="32">
        <v>25627.82</v>
      </c>
      <c r="K45" s="32">
        <v>312</v>
      </c>
      <c r="L45" s="32">
        <v>15.73</v>
      </c>
      <c r="M45" s="32">
        <v>25612.09</v>
      </c>
      <c r="N45" s="32">
        <v>5580.9000000000005</v>
      </c>
      <c r="O45" s="32">
        <v>136225.56</v>
      </c>
      <c r="Q45" s="26">
        <v>1</v>
      </c>
      <c r="R45" s="26">
        <v>0.35074785104260475</v>
      </c>
      <c r="S45" s="26">
        <v>1.9397653760840465E-3</v>
      </c>
      <c r="T45" s="26">
        <v>0.1968848511902081</v>
      </c>
      <c r="U45" s="26">
        <v>1.7206052506446145E-2</v>
      </c>
      <c r="V45" s="26">
        <v>0.15705994289654823</v>
      </c>
      <c r="W45" s="26">
        <v>1.1235435614826272E-2</v>
      </c>
      <c r="X45" s="26">
        <v>1.1383420172387474E-2</v>
      </c>
      <c r="Y45" s="26">
        <v>0.1221424027039662</v>
      </c>
      <c r="Z45" s="26">
        <v>1.4869945880546006E-3</v>
      </c>
      <c r="AA45" s="26">
        <v>7.496931048108612E-5</v>
      </c>
      <c r="AB45" s="26">
        <v>0.12206743339348512</v>
      </c>
      <c r="AC45" s="26">
        <v>2.6598615693826672E-2</v>
      </c>
      <c r="AD45" s="26">
        <v>0.64925214895739514</v>
      </c>
      <c r="AF45" s="27">
        <v>32.954190000000004</v>
      </c>
      <c r="AG45" s="27">
        <v>3.61016</v>
      </c>
      <c r="AH45" s="27">
        <v>25.62782</v>
      </c>
      <c r="AI45" s="27">
        <v>10.73377</v>
      </c>
      <c r="AJ45" s="27">
        <v>136.22556</v>
      </c>
      <c r="AL45" s="26">
        <v>0.15705994289654823</v>
      </c>
      <c r="AM45" s="26">
        <v>1.7206052506446145E-2</v>
      </c>
      <c r="AN45" s="26">
        <v>0.1221424027039662</v>
      </c>
      <c r="AO45" s="26">
        <v>5.1157236857124463E-2</v>
      </c>
      <c r="AP45" s="26">
        <v>0.64925214895739514</v>
      </c>
    </row>
    <row r="46" spans="1:42">
      <c r="A46" s="31" t="s">
        <v>64</v>
      </c>
      <c r="B46" s="32">
        <v>216688.66</v>
      </c>
      <c r="C46" s="32">
        <v>75274.12000000001</v>
      </c>
      <c r="D46" s="32">
        <v>416</v>
      </c>
      <c r="E46" s="32">
        <v>39438.11</v>
      </c>
      <c r="F46" s="32">
        <v>3618.12</v>
      </c>
      <c r="G46" s="32">
        <v>31390.92</v>
      </c>
      <c r="H46" s="32">
        <v>1845.76</v>
      </c>
      <c r="I46" s="32">
        <v>2583.31</v>
      </c>
      <c r="J46" s="32">
        <v>26581.23</v>
      </c>
      <c r="K46" s="32">
        <v>271</v>
      </c>
      <c r="L46" s="32">
        <v>16.07</v>
      </c>
      <c r="M46" s="32">
        <v>26565.16</v>
      </c>
      <c r="N46" s="32">
        <v>8281.58</v>
      </c>
      <c r="O46" s="32">
        <v>141414.54</v>
      </c>
      <c r="Q46" s="26">
        <v>1</v>
      </c>
      <c r="R46" s="26">
        <v>0.34738375326147669</v>
      </c>
      <c r="S46" s="26">
        <v>1.9198051250120796E-3</v>
      </c>
      <c r="T46" s="26">
        <v>0.18200357139132245</v>
      </c>
      <c r="U46" s="26">
        <v>1.6697320478145924E-2</v>
      </c>
      <c r="V46" s="26">
        <v>0.14486646417029853</v>
      </c>
      <c r="W46" s="26">
        <v>8.5180276623612883E-3</v>
      </c>
      <c r="X46" s="26">
        <v>1.1921759080516719E-2</v>
      </c>
      <c r="Y46" s="26">
        <v>0.12267014803635778</v>
      </c>
      <c r="Z46" s="26">
        <v>1.2506422809573884E-3</v>
      </c>
      <c r="AA46" s="26">
        <v>7.4161702785923366E-5</v>
      </c>
      <c r="AB46" s="26">
        <v>0.12259598633357185</v>
      </c>
      <c r="AC46" s="26">
        <v>3.8218797421147928E-2</v>
      </c>
      <c r="AD46" s="26">
        <v>0.65261624673852336</v>
      </c>
      <c r="AF46" s="27">
        <v>31.390919999999998</v>
      </c>
      <c r="AG46" s="27">
        <v>3.6181199999999998</v>
      </c>
      <c r="AH46" s="27">
        <v>26.581229999999998</v>
      </c>
      <c r="AI46" s="27">
        <v>13.12665</v>
      </c>
      <c r="AJ46" s="27">
        <v>141.41454000000002</v>
      </c>
      <c r="AL46" s="26">
        <v>0.14486646417029853</v>
      </c>
      <c r="AM46" s="26">
        <v>1.6697320478145924E-2</v>
      </c>
      <c r="AN46" s="26">
        <v>0.12267014803635778</v>
      </c>
      <c r="AO46" s="26">
        <v>6.0578389289038012E-2</v>
      </c>
      <c r="AP46" s="26">
        <v>0.65261624673852336</v>
      </c>
    </row>
    <row r="47" spans="1:42">
      <c r="A47" s="31" t="s">
        <v>65</v>
      </c>
      <c r="B47" s="32">
        <v>220891.64</v>
      </c>
      <c r="C47" s="32">
        <v>73099.08</v>
      </c>
      <c r="D47" s="32">
        <v>424</v>
      </c>
      <c r="E47" s="32">
        <v>37887.5</v>
      </c>
      <c r="F47" s="32">
        <v>3737.91</v>
      </c>
      <c r="G47" s="32">
        <v>29906.28</v>
      </c>
      <c r="H47" s="32">
        <v>1681.48</v>
      </c>
      <c r="I47" s="32">
        <v>2561.83</v>
      </c>
      <c r="J47" s="32">
        <v>25330.959999999999</v>
      </c>
      <c r="K47" s="32">
        <v>169</v>
      </c>
      <c r="L47" s="32">
        <v>15.94</v>
      </c>
      <c r="M47" s="32">
        <v>25315.02</v>
      </c>
      <c r="N47" s="32">
        <v>8927</v>
      </c>
      <c r="O47" s="32">
        <v>147792.56</v>
      </c>
      <c r="Q47" s="26">
        <v>1</v>
      </c>
      <c r="R47" s="26">
        <v>0.33092732708218381</v>
      </c>
      <c r="S47" s="26">
        <v>1.9194931958493313E-3</v>
      </c>
      <c r="T47" s="26">
        <v>0.17152075107957909</v>
      </c>
      <c r="U47" s="26">
        <v>1.6921917008719749E-2</v>
      </c>
      <c r="V47" s="26">
        <v>0.13538891738953995</v>
      </c>
      <c r="W47" s="26">
        <v>7.6122391956526736E-3</v>
      </c>
      <c r="X47" s="26">
        <v>1.1597677485666726E-2</v>
      </c>
      <c r="Y47" s="26">
        <v>0.11467595604795183</v>
      </c>
      <c r="Z47" s="26">
        <v>7.6508101438334199E-4</v>
      </c>
      <c r="AA47" s="26">
        <v>7.2162079108109296E-5</v>
      </c>
      <c r="AB47" s="26">
        <v>0.11460379396884372</v>
      </c>
      <c r="AC47" s="26">
        <v>4.0413480564497596E-2</v>
      </c>
      <c r="AD47" s="26">
        <v>0.66907267291781614</v>
      </c>
      <c r="AF47" s="27">
        <v>29.906279999999999</v>
      </c>
      <c r="AG47" s="27">
        <v>3.7379099999999998</v>
      </c>
      <c r="AH47" s="27">
        <v>25.330959999999997</v>
      </c>
      <c r="AI47" s="27">
        <v>13.59431</v>
      </c>
      <c r="AJ47" s="27">
        <v>147.79256000000001</v>
      </c>
      <c r="AL47" s="26">
        <v>0.13538891738953995</v>
      </c>
      <c r="AM47" s="26">
        <v>1.6921917008719749E-2</v>
      </c>
      <c r="AN47" s="26">
        <v>0.11467595604795183</v>
      </c>
      <c r="AO47" s="26">
        <v>6.1542890441666331E-2</v>
      </c>
      <c r="AP47" s="26">
        <v>0.66907267291781614</v>
      </c>
    </row>
    <row r="48" spans="1:42">
      <c r="A48" s="31" t="s">
        <v>66</v>
      </c>
      <c r="B48" s="32">
        <v>231149.61</v>
      </c>
      <c r="C48" s="32">
        <v>73283.26999999999</v>
      </c>
      <c r="D48" s="32">
        <v>429.89</v>
      </c>
      <c r="E48" s="32">
        <v>33378.57</v>
      </c>
      <c r="F48" s="32">
        <v>3754.19</v>
      </c>
      <c r="G48" s="32">
        <v>25552.63</v>
      </c>
      <c r="H48" s="32">
        <v>1458.25</v>
      </c>
      <c r="I48" s="32">
        <v>2613.5</v>
      </c>
      <c r="J48" s="32">
        <v>25472.400000000001</v>
      </c>
      <c r="K48" s="32">
        <v>152</v>
      </c>
      <c r="L48" s="32">
        <v>15.86</v>
      </c>
      <c r="M48" s="32">
        <v>25456.54</v>
      </c>
      <c r="N48" s="32">
        <v>13625.27</v>
      </c>
      <c r="O48" s="32">
        <v>157866.34</v>
      </c>
      <c r="Q48" s="26">
        <v>1</v>
      </c>
      <c r="R48" s="26">
        <v>0.31703825933342478</v>
      </c>
      <c r="S48" s="26">
        <v>1.8597911543091076E-3</v>
      </c>
      <c r="T48" s="26">
        <v>0.1444024499976444</v>
      </c>
      <c r="U48" s="26">
        <v>1.6241385827992529E-2</v>
      </c>
      <c r="V48" s="26">
        <v>0.11054584950413718</v>
      </c>
      <c r="W48" s="26">
        <v>6.3086846653126524E-3</v>
      </c>
      <c r="X48" s="26">
        <v>1.1306530000202035E-2</v>
      </c>
      <c r="Y48" s="26">
        <v>0.1101987582847317</v>
      </c>
      <c r="Z48" s="26">
        <v>6.5758276641695397E-4</v>
      </c>
      <c r="AA48" s="26">
        <v>6.8613570232716381E-5</v>
      </c>
      <c r="AB48" s="26">
        <v>0.11013014471449899</v>
      </c>
      <c r="AC48" s="26">
        <v>5.8945675919591649E-2</v>
      </c>
      <c r="AD48" s="26">
        <v>0.68296174066657522</v>
      </c>
      <c r="AF48" s="27">
        <v>25.552630000000001</v>
      </c>
      <c r="AG48" s="27">
        <v>3.7541899999999999</v>
      </c>
      <c r="AH48" s="27">
        <v>25.4724</v>
      </c>
      <c r="AI48" s="27">
        <v>18.126909999999999</v>
      </c>
      <c r="AJ48" s="27">
        <v>157.86634000000001</v>
      </c>
      <c r="AL48" s="26">
        <v>0.11054584950413718</v>
      </c>
      <c r="AM48" s="26">
        <v>1.6241385827992529E-2</v>
      </c>
      <c r="AN48" s="26">
        <v>0.1101987582847317</v>
      </c>
      <c r="AO48" s="26">
        <v>7.8420681739415438E-2</v>
      </c>
      <c r="AP48" s="26">
        <v>0.68296174066657522</v>
      </c>
    </row>
    <row r="49" spans="1:42">
      <c r="A49" s="31" t="s">
        <v>67</v>
      </c>
      <c r="B49" s="32">
        <v>225287.66</v>
      </c>
      <c r="C49" s="32">
        <v>64245.3</v>
      </c>
      <c r="D49" s="32">
        <v>435.44</v>
      </c>
      <c r="E49" s="32">
        <v>32287.789999999997</v>
      </c>
      <c r="F49" s="32">
        <v>3198.93</v>
      </c>
      <c r="G49" s="32">
        <v>24994.400000000001</v>
      </c>
      <c r="H49" s="32">
        <v>1348.3200000000002</v>
      </c>
      <c r="I49" s="32">
        <v>2746.14</v>
      </c>
      <c r="J49" s="32">
        <v>25197.82</v>
      </c>
      <c r="K49" s="32">
        <v>149</v>
      </c>
      <c r="L49" s="32">
        <v>15.27</v>
      </c>
      <c r="M49" s="32">
        <v>25182.55</v>
      </c>
      <c r="N49" s="32">
        <v>5991.08</v>
      </c>
      <c r="O49" s="32">
        <v>161042.35999999999</v>
      </c>
      <c r="Q49" s="26">
        <v>1</v>
      </c>
      <c r="R49" s="26">
        <v>0.28517007988808618</v>
      </c>
      <c r="S49" s="26">
        <v>1.9328178028037576E-3</v>
      </c>
      <c r="T49" s="26">
        <v>0.1433180583437193</v>
      </c>
      <c r="U49" s="26">
        <v>1.4199313002762778E-2</v>
      </c>
      <c r="V49" s="26">
        <v>0.11094438106374757</v>
      </c>
      <c r="W49" s="26">
        <v>5.9848817285420792E-3</v>
      </c>
      <c r="X49" s="26">
        <v>1.2189482548666889E-2</v>
      </c>
      <c r="Y49" s="26">
        <v>0.11184731556091443</v>
      </c>
      <c r="Z49" s="26">
        <v>6.6137665951166607E-4</v>
      </c>
      <c r="AA49" s="26">
        <v>6.7780010676128457E-5</v>
      </c>
      <c r="AB49" s="26">
        <v>0.1117795355502383</v>
      </c>
      <c r="AC49" s="26">
        <v>2.659302333736344E-2</v>
      </c>
      <c r="AD49" s="26">
        <v>0.71482992011191371</v>
      </c>
      <c r="AF49" s="27">
        <v>24.994400000000002</v>
      </c>
      <c r="AG49" s="27">
        <v>3.1989299999999998</v>
      </c>
      <c r="AH49" s="27">
        <v>25.19782</v>
      </c>
      <c r="AI49" s="27">
        <v>10.52098</v>
      </c>
      <c r="AJ49" s="27">
        <v>161.04235999999997</v>
      </c>
      <c r="AL49" s="26">
        <v>0.11094438106374757</v>
      </c>
      <c r="AM49" s="26">
        <v>1.4199313002762778E-2</v>
      </c>
      <c r="AN49" s="26">
        <v>0.11184731556091443</v>
      </c>
      <c r="AO49" s="26">
        <v>4.670020541737617E-2</v>
      </c>
      <c r="AP49" s="26">
        <v>0.71482992011191371</v>
      </c>
    </row>
    <row r="50" spans="1:42">
      <c r="A50" s="31" t="s">
        <v>68</v>
      </c>
      <c r="B50" s="32">
        <v>230379.86000000002</v>
      </c>
      <c r="C50" s="32">
        <v>60151.700000000004</v>
      </c>
      <c r="D50" s="32">
        <v>440.98</v>
      </c>
      <c r="E50" s="32">
        <v>27766.98</v>
      </c>
      <c r="F50" s="32">
        <v>3234.97</v>
      </c>
      <c r="G50" s="32">
        <v>20563.04</v>
      </c>
      <c r="H50" s="32">
        <v>1163.3300000000002</v>
      </c>
      <c r="I50" s="32">
        <v>2805.64</v>
      </c>
      <c r="J50" s="32">
        <v>25931.31</v>
      </c>
      <c r="K50" s="32">
        <v>2572</v>
      </c>
      <c r="L50" s="32">
        <v>15.43</v>
      </c>
      <c r="M50" s="32">
        <v>25915.88</v>
      </c>
      <c r="N50" s="32">
        <v>5698.4000000000005</v>
      </c>
      <c r="O50" s="32">
        <v>170228.16</v>
      </c>
      <c r="Q50" s="26">
        <v>1</v>
      </c>
      <c r="R50" s="26">
        <v>0.26109791020794959</v>
      </c>
      <c r="S50" s="26">
        <v>1.914143015800079E-3</v>
      </c>
      <c r="T50" s="26">
        <v>0.12052694189500765</v>
      </c>
      <c r="U50" s="26">
        <v>1.4041895849750059E-2</v>
      </c>
      <c r="V50" s="26">
        <v>8.9257107804475613E-2</v>
      </c>
      <c r="W50" s="26">
        <v>5.0496167503530911E-3</v>
      </c>
      <c r="X50" s="26">
        <v>1.2178321490428893E-2</v>
      </c>
      <c r="Y50" s="26">
        <v>0.11255892767709816</v>
      </c>
      <c r="Z50" s="26">
        <v>1.1164170340237206E-2</v>
      </c>
      <c r="AA50" s="26">
        <v>6.6976340727006251E-5</v>
      </c>
      <c r="AB50" s="26">
        <v>0.11249195133637116</v>
      </c>
      <c r="AC50" s="26">
        <v>2.4734801036861469E-2</v>
      </c>
      <c r="AD50" s="26">
        <v>0.73890208979205041</v>
      </c>
      <c r="AF50" s="27">
        <v>20.563040000000001</v>
      </c>
      <c r="AG50" s="27">
        <v>3.2349699999999997</v>
      </c>
      <c r="AH50" s="27">
        <v>25.93131</v>
      </c>
      <c r="AI50" s="27">
        <v>10.10835</v>
      </c>
      <c r="AJ50" s="27">
        <v>170.22816</v>
      </c>
      <c r="AL50" s="26">
        <v>8.9257107804475613E-2</v>
      </c>
      <c r="AM50" s="26">
        <v>1.4041895849750059E-2</v>
      </c>
      <c r="AN50" s="26">
        <v>0.11255892767709816</v>
      </c>
      <c r="AO50" s="26">
        <v>4.3876882293443532E-2</v>
      </c>
      <c r="AP50" s="26">
        <v>0.73890208979205041</v>
      </c>
    </row>
    <row r="51" spans="1:42">
      <c r="A51" s="31" t="s">
        <v>69</v>
      </c>
      <c r="B51" s="32">
        <v>232346.86</v>
      </c>
      <c r="C51" s="32">
        <v>59282.52</v>
      </c>
      <c r="D51" s="32">
        <v>446.52</v>
      </c>
      <c r="E51" s="32">
        <v>30946.85</v>
      </c>
      <c r="F51" s="32">
        <v>3182.6</v>
      </c>
      <c r="G51" s="32">
        <v>23850.629999999997</v>
      </c>
      <c r="H51" s="32">
        <v>975.58</v>
      </c>
      <c r="I51" s="32">
        <v>2938.04</v>
      </c>
      <c r="J51" s="32">
        <v>25393.14</v>
      </c>
      <c r="K51" s="32">
        <v>364</v>
      </c>
      <c r="L51" s="32">
        <v>15.47</v>
      </c>
      <c r="M51" s="32">
        <v>25377.67</v>
      </c>
      <c r="N51" s="32">
        <v>2184.91</v>
      </c>
      <c r="O51" s="32">
        <v>173064.34</v>
      </c>
      <c r="Q51" s="26">
        <v>1</v>
      </c>
      <c r="R51" s="26">
        <v>0.25514663723021691</v>
      </c>
      <c r="S51" s="26">
        <v>1.921781942738542E-3</v>
      </c>
      <c r="T51" s="26">
        <v>0.13319246061685533</v>
      </c>
      <c r="U51" s="26">
        <v>1.3697624319089141E-2</v>
      </c>
      <c r="V51" s="26">
        <v>0.10265096760937505</v>
      </c>
      <c r="W51" s="26">
        <v>4.1988086260343702E-3</v>
      </c>
      <c r="X51" s="26">
        <v>1.2645060062356772E-2</v>
      </c>
      <c r="Y51" s="26">
        <v>0.10928979199460669</v>
      </c>
      <c r="Z51" s="26">
        <v>1.566623280383475E-3</v>
      </c>
      <c r="AA51" s="26">
        <v>6.6581489416297696E-5</v>
      </c>
      <c r="AB51" s="26">
        <v>0.10922321050519039</v>
      </c>
      <c r="AC51" s="26">
        <v>9.4036562405018075E-3</v>
      </c>
      <c r="AD51" s="26">
        <v>0.74485336276978309</v>
      </c>
      <c r="AF51" s="27">
        <v>23.850629999999999</v>
      </c>
      <c r="AG51" s="27">
        <v>3.1825999999999999</v>
      </c>
      <c r="AH51" s="27">
        <v>25.393139999999999</v>
      </c>
      <c r="AI51" s="27">
        <v>6.5450499999999989</v>
      </c>
      <c r="AJ51" s="27">
        <v>173.06433999999999</v>
      </c>
      <c r="AL51" s="26">
        <v>0.10265096760937505</v>
      </c>
      <c r="AM51" s="26">
        <v>1.3697624319089141E-2</v>
      </c>
      <c r="AN51" s="26">
        <v>0.10928979199460669</v>
      </c>
      <c r="AO51" s="26">
        <v>2.8169306871631494E-2</v>
      </c>
      <c r="AP51" s="26">
        <v>0.74485336276978309</v>
      </c>
    </row>
    <row r="52" spans="1:42">
      <c r="A52" s="31" t="s">
        <v>70</v>
      </c>
      <c r="B52" s="32">
        <v>243419.92</v>
      </c>
      <c r="C52" s="32">
        <v>65464.75</v>
      </c>
      <c r="D52" s="32">
        <v>452.07</v>
      </c>
      <c r="E52" s="32">
        <v>29775.33</v>
      </c>
      <c r="F52" s="32">
        <v>3075.53</v>
      </c>
      <c r="G52" s="32">
        <v>22656.33</v>
      </c>
      <c r="H52" s="32">
        <v>961.87</v>
      </c>
      <c r="I52" s="32">
        <v>3081.6</v>
      </c>
      <c r="J52" s="32">
        <v>26216.12</v>
      </c>
      <c r="K52" s="32">
        <v>132</v>
      </c>
      <c r="L52" s="32">
        <v>15.54</v>
      </c>
      <c r="M52" s="32">
        <v>26200.58</v>
      </c>
      <c r="N52" s="32">
        <v>7890.8899999999994</v>
      </c>
      <c r="O52" s="32">
        <v>177955.17</v>
      </c>
      <c r="Q52" s="26">
        <v>1</v>
      </c>
      <c r="R52" s="26">
        <v>0.2689375216292898</v>
      </c>
      <c r="S52" s="26">
        <v>1.8571610737527148E-3</v>
      </c>
      <c r="T52" s="26">
        <v>0.1223208437501746</v>
      </c>
      <c r="U52" s="26">
        <v>1.2634668518500869E-2</v>
      </c>
      <c r="V52" s="26">
        <v>9.3075086048832814E-2</v>
      </c>
      <c r="W52" s="26">
        <v>3.9514843320957458E-3</v>
      </c>
      <c r="X52" s="26">
        <v>1.2659604850745163E-2</v>
      </c>
      <c r="Y52" s="26">
        <v>0.10769915625639839</v>
      </c>
      <c r="Z52" s="26">
        <v>5.4227279345092215E-4</v>
      </c>
      <c r="AA52" s="26">
        <v>6.3840297047176745E-5</v>
      </c>
      <c r="AB52" s="26">
        <v>0.10763531595935123</v>
      </c>
      <c r="AC52" s="26">
        <v>3.2416780023590504E-2</v>
      </c>
      <c r="AD52" s="26">
        <v>0.73106247837071014</v>
      </c>
      <c r="AF52" s="27">
        <v>22.656330000000001</v>
      </c>
      <c r="AG52" s="27">
        <v>3.0755300000000001</v>
      </c>
      <c r="AH52" s="27">
        <v>26.21612</v>
      </c>
      <c r="AI52" s="27">
        <v>12.386430000000001</v>
      </c>
      <c r="AJ52" s="27">
        <v>177.95517000000001</v>
      </c>
      <c r="AL52" s="26">
        <v>9.3075086048832814E-2</v>
      </c>
      <c r="AM52" s="26">
        <v>1.2634668518500869E-2</v>
      </c>
      <c r="AN52" s="26">
        <v>0.10769915625639839</v>
      </c>
      <c r="AO52" s="26">
        <v>5.0885030280184124E-2</v>
      </c>
      <c r="AP52" s="26">
        <v>0.73106247837071014</v>
      </c>
    </row>
    <row r="53" spans="1:42">
      <c r="A53" s="31" t="s">
        <v>71</v>
      </c>
      <c r="B53" s="32">
        <v>239267.43</v>
      </c>
      <c r="C53" s="32">
        <v>63225.57</v>
      </c>
      <c r="D53" s="32">
        <v>457.61</v>
      </c>
      <c r="E53" s="32">
        <v>31658.949999999997</v>
      </c>
      <c r="F53" s="32">
        <v>2904.26</v>
      </c>
      <c r="G53" s="32">
        <v>24884.77</v>
      </c>
      <c r="H53" s="32">
        <v>852.48</v>
      </c>
      <c r="I53" s="32">
        <v>3017.44</v>
      </c>
      <c r="J53" s="32">
        <v>25483.26</v>
      </c>
      <c r="K53" s="32">
        <v>1322</v>
      </c>
      <c r="L53" s="32">
        <v>14.88</v>
      </c>
      <c r="M53" s="32">
        <v>25468.38</v>
      </c>
      <c r="N53" s="32">
        <v>3789.94</v>
      </c>
      <c r="O53" s="32">
        <v>176041.86</v>
      </c>
      <c r="Q53" s="26">
        <v>1</v>
      </c>
      <c r="R53" s="26">
        <v>0.26424645427085502</v>
      </c>
      <c r="S53" s="26">
        <v>1.912546141361572E-3</v>
      </c>
      <c r="T53" s="26">
        <v>0.13231617023679318</v>
      </c>
      <c r="U53" s="26">
        <v>1.2138133468479183E-2</v>
      </c>
      <c r="V53" s="26">
        <v>0.10400400087884924</v>
      </c>
      <c r="W53" s="26">
        <v>3.5628752312840909E-3</v>
      </c>
      <c r="X53" s="26">
        <v>1.2611160658180682E-2</v>
      </c>
      <c r="Y53" s="26">
        <v>0.10650534425015556</v>
      </c>
      <c r="Z53" s="26">
        <v>5.5251983105264269E-3</v>
      </c>
      <c r="AA53" s="26">
        <v>6.2189826672188532E-5</v>
      </c>
      <c r="AB53" s="26">
        <v>0.10644315442348339</v>
      </c>
      <c r="AC53" s="26">
        <v>1.5839765571101758E-2</v>
      </c>
      <c r="AD53" s="26">
        <v>0.73575354572914498</v>
      </c>
      <c r="AF53" s="27">
        <v>24.88477</v>
      </c>
      <c r="AG53" s="27">
        <v>2.9042600000000003</v>
      </c>
      <c r="AH53" s="27">
        <v>25.483259999999998</v>
      </c>
      <c r="AI53" s="27">
        <v>8.1174700000000009</v>
      </c>
      <c r="AJ53" s="27">
        <v>176.04185999999999</v>
      </c>
      <c r="AL53" s="26">
        <v>0.10400400087884924</v>
      </c>
      <c r="AM53" s="26">
        <v>1.2138133468479183E-2</v>
      </c>
      <c r="AN53" s="26">
        <v>0.10650534425015556</v>
      </c>
      <c r="AO53" s="26">
        <v>3.39263476019281E-2</v>
      </c>
      <c r="AP53" s="26">
        <v>0.73575354572914498</v>
      </c>
    </row>
    <row r="54" spans="1:42">
      <c r="A54" s="31" t="s">
        <v>72</v>
      </c>
      <c r="B54" s="32">
        <v>249423.26</v>
      </c>
      <c r="C54" s="32">
        <v>59718.29</v>
      </c>
      <c r="D54" s="32">
        <v>463.16</v>
      </c>
      <c r="E54" s="32">
        <v>30618.77</v>
      </c>
      <c r="F54" s="32">
        <v>2925.68</v>
      </c>
      <c r="G54" s="32">
        <v>23810.09</v>
      </c>
      <c r="H54" s="32">
        <v>800.01</v>
      </c>
      <c r="I54" s="32">
        <v>3082.99</v>
      </c>
      <c r="J54" s="32">
        <v>25661.33</v>
      </c>
      <c r="K54" s="32">
        <v>127</v>
      </c>
      <c r="L54" s="32">
        <v>15.04</v>
      </c>
      <c r="M54" s="32">
        <v>25646.29</v>
      </c>
      <c r="N54" s="32">
        <v>233.76000000000002</v>
      </c>
      <c r="O54" s="32">
        <v>189704.97</v>
      </c>
      <c r="Q54" s="26">
        <v>1</v>
      </c>
      <c r="R54" s="26">
        <v>0.23942550506316052</v>
      </c>
      <c r="S54" s="26">
        <v>1.8569238490427878E-3</v>
      </c>
      <c r="T54" s="26">
        <v>0.12275827843802538</v>
      </c>
      <c r="U54" s="26">
        <v>1.1729780133576955E-2</v>
      </c>
      <c r="V54" s="26">
        <v>9.5460583748283936E-2</v>
      </c>
      <c r="W54" s="26">
        <v>3.2074394344777627E-3</v>
      </c>
      <c r="X54" s="26">
        <v>1.2360475121686726E-2</v>
      </c>
      <c r="Y54" s="26">
        <v>0.10288266619560663</v>
      </c>
      <c r="Z54" s="26">
        <v>5.0917464554027557E-4</v>
      </c>
      <c r="AA54" s="26">
        <v>6.0299107629336568E-5</v>
      </c>
      <c r="AB54" s="26">
        <v>0.10282236708797728</v>
      </c>
      <c r="AC54" s="26">
        <v>9.3720208772830578E-4</v>
      </c>
      <c r="AD54" s="26">
        <v>0.76057449493683948</v>
      </c>
      <c r="AF54" s="27">
        <v>23.810089999999999</v>
      </c>
      <c r="AG54" s="27">
        <v>2.9256799999999998</v>
      </c>
      <c r="AH54" s="27">
        <v>25.661330000000003</v>
      </c>
      <c r="AI54" s="27">
        <v>4.5799200000000004</v>
      </c>
      <c r="AJ54" s="27">
        <v>189.70497</v>
      </c>
      <c r="AL54" s="26">
        <v>9.5460583748283936E-2</v>
      </c>
      <c r="AM54" s="26">
        <v>1.1729780133576955E-2</v>
      </c>
      <c r="AN54" s="26">
        <v>0.10288266619560663</v>
      </c>
      <c r="AO54" s="26">
        <v>1.8362040492935581E-2</v>
      </c>
      <c r="AP54" s="26">
        <v>0.76057449493683948</v>
      </c>
    </row>
    <row r="55" spans="1:42">
      <c r="A55" s="31" t="s">
        <v>73</v>
      </c>
      <c r="B55" s="32">
        <v>249826.98</v>
      </c>
      <c r="C55" s="32">
        <v>61171.18</v>
      </c>
      <c r="D55" s="32">
        <v>468.7</v>
      </c>
      <c r="E55" s="32">
        <v>30493.57</v>
      </c>
      <c r="F55" s="32">
        <v>2925.99</v>
      </c>
      <c r="G55" s="32">
        <v>23785.329999999998</v>
      </c>
      <c r="H55" s="32">
        <v>664.6400000000001</v>
      </c>
      <c r="I55" s="32">
        <v>3117.61</v>
      </c>
      <c r="J55" s="32">
        <v>25313.59</v>
      </c>
      <c r="K55" s="32">
        <v>1081</v>
      </c>
      <c r="L55" s="32">
        <v>14.74</v>
      </c>
      <c r="M55" s="32">
        <v>25298.85</v>
      </c>
      <c r="N55" s="32">
        <v>2552.31</v>
      </c>
      <c r="O55" s="32">
        <v>188655.80000000002</v>
      </c>
      <c r="Q55" s="26">
        <v>1</v>
      </c>
      <c r="R55" s="26">
        <v>0.24485417867998083</v>
      </c>
      <c r="S55" s="26">
        <v>1.8760984101877226E-3</v>
      </c>
      <c r="T55" s="26">
        <v>0.1220587544227609</v>
      </c>
      <c r="U55" s="26">
        <v>1.1712065686420256E-2</v>
      </c>
      <c r="V55" s="26">
        <v>9.5207211006593434E-2</v>
      </c>
      <c r="W55" s="26">
        <v>2.6604012104697421E-3</v>
      </c>
      <c r="X55" s="26">
        <v>1.2479076519277462E-2</v>
      </c>
      <c r="Y55" s="26">
        <v>0.10132448464933611</v>
      </c>
      <c r="Z55" s="26">
        <v>4.3269946264410672E-3</v>
      </c>
      <c r="AA55" s="26">
        <v>5.9000833296707987E-5</v>
      </c>
      <c r="AB55" s="26">
        <v>0.10126548381603939</v>
      </c>
      <c r="AC55" s="26">
        <v>1.0216310504173728E-2</v>
      </c>
      <c r="AD55" s="26">
        <v>0.75514582132001917</v>
      </c>
      <c r="AF55" s="27">
        <v>23.785329999999998</v>
      </c>
      <c r="AG55" s="27">
        <v>2.9259899999999996</v>
      </c>
      <c r="AH55" s="27">
        <v>25.313590000000001</v>
      </c>
      <c r="AI55" s="27">
        <v>6.8032599999999999</v>
      </c>
      <c r="AJ55" s="27">
        <v>188.65580000000003</v>
      </c>
      <c r="AL55" s="26">
        <v>9.5207211006593434E-2</v>
      </c>
      <c r="AM55" s="26">
        <v>1.1712065686420256E-2</v>
      </c>
      <c r="AN55" s="26">
        <v>0.10132448464933611</v>
      </c>
      <c r="AO55" s="26">
        <v>2.7231886644108652E-2</v>
      </c>
      <c r="AP55" s="26">
        <v>0.75514582132001917</v>
      </c>
    </row>
    <row r="56" spans="1:42">
      <c r="A56" s="31" t="s">
        <v>74</v>
      </c>
      <c r="B56" s="32">
        <v>270970.27</v>
      </c>
      <c r="C56" s="32">
        <v>75398.990000000005</v>
      </c>
      <c r="D56" s="32">
        <v>472</v>
      </c>
      <c r="E56" s="32">
        <v>43604.439999999995</v>
      </c>
      <c r="F56" s="32">
        <v>2995.33</v>
      </c>
      <c r="G56" s="32">
        <v>36485.65</v>
      </c>
      <c r="H56" s="32">
        <v>793.93</v>
      </c>
      <c r="I56" s="32">
        <v>3329.53</v>
      </c>
      <c r="J56" s="32">
        <v>26735.61</v>
      </c>
      <c r="K56" s="32">
        <v>127</v>
      </c>
      <c r="L56" s="32">
        <v>14.83</v>
      </c>
      <c r="M56" s="32">
        <v>26720.78</v>
      </c>
      <c r="N56" s="32">
        <v>2912.46</v>
      </c>
      <c r="O56" s="32">
        <v>195571.28</v>
      </c>
      <c r="Q56" s="26">
        <v>1</v>
      </c>
      <c r="R56" s="26">
        <v>0.27825558132262995</v>
      </c>
      <c r="S56" s="26">
        <v>1.7418885104996942E-3</v>
      </c>
      <c r="T56" s="26">
        <v>0.16091964627706204</v>
      </c>
      <c r="U56" s="26">
        <v>1.105409091558273E-2</v>
      </c>
      <c r="V56" s="26">
        <v>0.13464816638371435</v>
      </c>
      <c r="W56" s="26">
        <v>2.9299524261462333E-3</v>
      </c>
      <c r="X56" s="26">
        <v>1.2287436551618744E-2</v>
      </c>
      <c r="Y56" s="26">
        <v>9.8666211610594773E-2</v>
      </c>
      <c r="Z56" s="26">
        <v>4.686861034607228E-4</v>
      </c>
      <c r="AA56" s="26">
        <v>5.4729251293878105E-5</v>
      </c>
      <c r="AB56" s="26">
        <v>9.8611482359300881E-2</v>
      </c>
      <c r="AC56" s="26">
        <v>1.0748264006970211E-2</v>
      </c>
      <c r="AD56" s="26">
        <v>0.72174441867736994</v>
      </c>
      <c r="AF56" s="27">
        <v>36.48565</v>
      </c>
      <c r="AG56" s="27">
        <v>2.99533</v>
      </c>
      <c r="AH56" s="27">
        <v>26.735610000000001</v>
      </c>
      <c r="AI56" s="27">
        <v>7.5079200000000004</v>
      </c>
      <c r="AJ56" s="27">
        <v>195.57128</v>
      </c>
      <c r="AL56" s="26">
        <v>0.13464816638371435</v>
      </c>
      <c r="AM56" s="26">
        <v>1.105409091558273E-2</v>
      </c>
      <c r="AN56" s="26">
        <v>9.8666211610594773E-2</v>
      </c>
      <c r="AO56" s="26">
        <v>2.7707541495234883E-2</v>
      </c>
      <c r="AP56" s="26">
        <v>0.72174441867736994</v>
      </c>
    </row>
    <row r="57" spans="1:42">
      <c r="A57" s="31" t="s">
        <v>75</v>
      </c>
      <c r="B57" s="32">
        <v>291307.74000000005</v>
      </c>
      <c r="C57" s="32">
        <v>81986.16</v>
      </c>
      <c r="D57" s="32">
        <v>477</v>
      </c>
      <c r="E57" s="32">
        <v>47149.59</v>
      </c>
      <c r="F57" s="32">
        <v>3241.77</v>
      </c>
      <c r="G57" s="32">
        <v>39435.35</v>
      </c>
      <c r="H57" s="32">
        <v>848.89</v>
      </c>
      <c r="I57" s="32">
        <v>3623.58</v>
      </c>
      <c r="J57" s="32">
        <v>27818.5</v>
      </c>
      <c r="K57" s="32">
        <v>127</v>
      </c>
      <c r="L57" s="32">
        <v>15.36</v>
      </c>
      <c r="M57" s="32">
        <v>27803.14</v>
      </c>
      <c r="N57" s="32">
        <v>4916.93</v>
      </c>
      <c r="O57" s="32">
        <v>209321.58000000002</v>
      </c>
      <c r="Q57" s="26">
        <v>1</v>
      </c>
      <c r="R57" s="26">
        <v>0.28144174953950757</v>
      </c>
      <c r="S57" s="26">
        <v>1.6374436189028137E-3</v>
      </c>
      <c r="T57" s="26">
        <v>0.16185491672826816</v>
      </c>
      <c r="U57" s="26">
        <v>1.1128334592139568E-2</v>
      </c>
      <c r="V57" s="26">
        <v>0.13537350569538589</v>
      </c>
      <c r="W57" s="26">
        <v>2.9140660663530596E-3</v>
      </c>
      <c r="X57" s="26">
        <v>1.2439010374389638E-2</v>
      </c>
      <c r="Y57" s="26">
        <v>9.5495231262993543E-2</v>
      </c>
      <c r="Z57" s="26">
        <v>4.3596507253806569E-4</v>
      </c>
      <c r="AA57" s="26">
        <v>5.2727744206178648E-5</v>
      </c>
      <c r="AB57" s="26">
        <v>9.5442503518787358E-2</v>
      </c>
      <c r="AC57" s="26">
        <v>1.687881688279206E-2</v>
      </c>
      <c r="AD57" s="26">
        <v>0.71855825046049238</v>
      </c>
      <c r="AF57" s="27">
        <v>39.43535</v>
      </c>
      <c r="AG57" s="27">
        <v>3.2417699999999998</v>
      </c>
      <c r="AH57" s="27">
        <v>27.8185</v>
      </c>
      <c r="AI57" s="27">
        <v>9.8664000000000005</v>
      </c>
      <c r="AJ57" s="27">
        <v>209.32158000000001</v>
      </c>
      <c r="AL57" s="26">
        <v>0.13537350569538589</v>
      </c>
      <c r="AM57" s="26">
        <v>1.1128334592139568E-2</v>
      </c>
      <c r="AN57" s="26">
        <v>9.5495231262993543E-2</v>
      </c>
      <c r="AO57" s="26">
        <v>3.3869336942437572E-2</v>
      </c>
      <c r="AP57" s="26">
        <v>0.71855825046049238</v>
      </c>
    </row>
    <row r="58" spans="1:42">
      <c r="A58" s="31" t="s">
        <v>76</v>
      </c>
      <c r="B58" s="32">
        <v>302737.94</v>
      </c>
      <c r="C58" s="32">
        <v>77824.399999999994</v>
      </c>
      <c r="D58" s="32">
        <v>481</v>
      </c>
      <c r="E58" s="32">
        <v>40986.730000000003</v>
      </c>
      <c r="F58" s="32">
        <v>3498.68</v>
      </c>
      <c r="G58" s="32">
        <v>33275.279999999999</v>
      </c>
      <c r="H58" s="32">
        <v>887.51</v>
      </c>
      <c r="I58" s="32">
        <v>3325.26</v>
      </c>
      <c r="J58" s="32">
        <v>28870.81</v>
      </c>
      <c r="K58" s="32">
        <v>127</v>
      </c>
      <c r="L58" s="32">
        <v>15.74</v>
      </c>
      <c r="M58" s="32">
        <v>28855.07</v>
      </c>
      <c r="N58" s="32">
        <v>6330.13</v>
      </c>
      <c r="O58" s="32">
        <v>224913.54</v>
      </c>
      <c r="Q58" s="26">
        <v>1</v>
      </c>
      <c r="R58" s="26">
        <v>0.25706853921249512</v>
      </c>
      <c r="S58" s="26">
        <v>1.5888329028069623E-3</v>
      </c>
      <c r="T58" s="26">
        <v>0.13538682994275511</v>
      </c>
      <c r="U58" s="26">
        <v>1.1556793971710317E-2</v>
      </c>
      <c r="V58" s="26">
        <v>0.10991446926011321</v>
      </c>
      <c r="W58" s="26">
        <v>2.9316114128278736E-3</v>
      </c>
      <c r="X58" s="26">
        <v>1.09839552981037E-2</v>
      </c>
      <c r="Y58" s="26">
        <v>9.5365681618894554E-2</v>
      </c>
      <c r="Z58" s="26">
        <v>4.1950473733156799E-4</v>
      </c>
      <c r="AA58" s="26">
        <v>5.1992161933849454E-5</v>
      </c>
      <c r="AB58" s="26">
        <v>9.5313689456960698E-2</v>
      </c>
      <c r="AC58" s="26">
        <v>2.0909602542714005E-2</v>
      </c>
      <c r="AD58" s="26">
        <v>0.74293146078750494</v>
      </c>
      <c r="AF58" s="27">
        <v>33.275280000000002</v>
      </c>
      <c r="AG58" s="27">
        <v>3.4986799999999998</v>
      </c>
      <c r="AH58" s="27">
        <v>28.870810000000002</v>
      </c>
      <c r="AI58" s="27">
        <v>11.023900000000001</v>
      </c>
      <c r="AJ58" s="27">
        <v>224.91354000000001</v>
      </c>
      <c r="AL58" s="26">
        <v>0.10991446926011321</v>
      </c>
      <c r="AM58" s="26">
        <v>1.1556793971710317E-2</v>
      </c>
      <c r="AN58" s="26">
        <v>9.5365681618894554E-2</v>
      </c>
      <c r="AO58" s="26">
        <v>3.6414002156452539E-2</v>
      </c>
      <c r="AP58" s="26">
        <v>0.74293146078750494</v>
      </c>
    </row>
    <row r="59" spans="1:42">
      <c r="A59" s="31" t="s">
        <v>77</v>
      </c>
      <c r="B59" s="32">
        <v>282537.64</v>
      </c>
      <c r="C59" s="32">
        <v>69607.67</v>
      </c>
      <c r="D59" s="32">
        <v>459</v>
      </c>
      <c r="E59" s="32">
        <v>42113.42</v>
      </c>
      <c r="F59" s="32">
        <v>3756.29</v>
      </c>
      <c r="G59" s="32">
        <v>33848.089999999997</v>
      </c>
      <c r="H59" s="32">
        <v>931.48</v>
      </c>
      <c r="I59" s="32">
        <v>3577.56</v>
      </c>
      <c r="J59" s="32">
        <v>25101.41</v>
      </c>
      <c r="K59" s="32">
        <v>126</v>
      </c>
      <c r="L59" s="32">
        <v>14.65</v>
      </c>
      <c r="M59" s="32">
        <v>25086.76</v>
      </c>
      <c r="N59" s="32">
        <v>1874.19</v>
      </c>
      <c r="O59" s="32">
        <v>212929.97</v>
      </c>
      <c r="Q59" s="26">
        <v>1</v>
      </c>
      <c r="R59" s="26">
        <v>0.24636600631335348</v>
      </c>
      <c r="S59" s="26">
        <v>1.6245623061054803E-3</v>
      </c>
      <c r="T59" s="26">
        <v>0.14905419327492081</v>
      </c>
      <c r="U59" s="26">
        <v>1.3294830380829965E-2</v>
      </c>
      <c r="V59" s="26">
        <v>0.11980028572476217</v>
      </c>
      <c r="W59" s="26">
        <v>3.2968350694795919E-3</v>
      </c>
      <c r="X59" s="26">
        <v>1.2662242099849067E-2</v>
      </c>
      <c r="Y59" s="26">
        <v>8.8842711364050461E-2</v>
      </c>
      <c r="Z59" s="26">
        <v>4.4595828010738671E-4</v>
      </c>
      <c r="AA59" s="26">
        <v>5.185149844105727E-5</v>
      </c>
      <c r="AB59" s="26">
        <v>8.8790859865609403E-2</v>
      </c>
      <c r="AC59" s="26">
        <v>6.6334170555116126E-3</v>
      </c>
      <c r="AD59" s="26">
        <v>0.75363399368664641</v>
      </c>
      <c r="AF59" s="27">
        <v>33.848089999999999</v>
      </c>
      <c r="AG59" s="27">
        <v>3.7562899999999999</v>
      </c>
      <c r="AH59" s="27">
        <v>25.101410000000001</v>
      </c>
      <c r="AI59" s="27">
        <v>6.8422299999999998</v>
      </c>
      <c r="AJ59" s="27">
        <v>212.92997</v>
      </c>
      <c r="AL59" s="26">
        <v>0.11980028572476217</v>
      </c>
      <c r="AM59" s="26">
        <v>1.3294830380829965E-2</v>
      </c>
      <c r="AN59" s="26">
        <v>8.8842711364050461E-2</v>
      </c>
      <c r="AO59" s="26">
        <v>2.4217056530945753E-2</v>
      </c>
      <c r="AP59" s="26">
        <v>0.75363399368664641</v>
      </c>
    </row>
    <row r="60" spans="1:42">
      <c r="A60" s="31" t="s">
        <v>78</v>
      </c>
      <c r="B60" s="32">
        <v>288667.71999999997</v>
      </c>
      <c r="C60" s="32">
        <v>76370.89</v>
      </c>
      <c r="D60" s="32">
        <v>446</v>
      </c>
      <c r="E60" s="32">
        <v>48562.29</v>
      </c>
      <c r="F60" s="32">
        <v>3983.12</v>
      </c>
      <c r="G60" s="32">
        <v>39482.639999999999</v>
      </c>
      <c r="H60" s="32">
        <v>1050.55</v>
      </c>
      <c r="I60" s="32">
        <v>4045.98</v>
      </c>
      <c r="J60" s="32">
        <v>25682.37</v>
      </c>
      <c r="K60" s="32">
        <v>125</v>
      </c>
      <c r="L60" s="32">
        <v>14.26</v>
      </c>
      <c r="M60" s="32">
        <v>25668.11</v>
      </c>
      <c r="N60" s="32">
        <v>1657.89</v>
      </c>
      <c r="O60" s="32">
        <v>212296.83</v>
      </c>
      <c r="Q60" s="26">
        <v>1</v>
      </c>
      <c r="R60" s="26">
        <v>0.2645633186835023</v>
      </c>
      <c r="S60" s="26">
        <v>1.5450290042821554E-3</v>
      </c>
      <c r="T60" s="26">
        <v>0.16822902817121363</v>
      </c>
      <c r="U60" s="26">
        <v>1.3798286833041119E-2</v>
      </c>
      <c r="V60" s="26">
        <v>0.13677539005746817</v>
      </c>
      <c r="W60" s="26">
        <v>3.6393054270148391E-3</v>
      </c>
      <c r="X60" s="26">
        <v>1.4016045853689495E-2</v>
      </c>
      <c r="Y60" s="26">
        <v>8.8968624548667941E-2</v>
      </c>
      <c r="Z60" s="26">
        <v>4.3302382407011081E-4</v>
      </c>
      <c r="AA60" s="26">
        <v>4.9399357849918242E-5</v>
      </c>
      <c r="AB60" s="26">
        <v>8.8919225190818019E-2</v>
      </c>
      <c r="AC60" s="26">
        <v>5.7432469415007684E-3</v>
      </c>
      <c r="AD60" s="26">
        <v>0.73543668131649775</v>
      </c>
      <c r="AF60" s="27">
        <v>39.482639999999996</v>
      </c>
      <c r="AG60" s="27">
        <v>3.98312</v>
      </c>
      <c r="AH60" s="27">
        <v>25.682369999999999</v>
      </c>
      <c r="AI60" s="27">
        <v>7.2004200000000003</v>
      </c>
      <c r="AJ60" s="27">
        <v>212.29683</v>
      </c>
      <c r="AL60" s="26">
        <v>0.13677539005746817</v>
      </c>
      <c r="AM60" s="26">
        <v>1.3798286833041119E-2</v>
      </c>
      <c r="AN60" s="26">
        <v>8.8968624548667941E-2</v>
      </c>
      <c r="AO60" s="26">
        <v>2.4943627226487255E-2</v>
      </c>
      <c r="AP60" s="26">
        <v>0.73543668131649775</v>
      </c>
    </row>
    <row r="61" spans="1:42">
      <c r="A61" s="31" t="s">
        <v>79</v>
      </c>
      <c r="B61" s="32">
        <v>229698.78999999998</v>
      </c>
      <c r="C61" s="32">
        <v>65873.930000000008</v>
      </c>
      <c r="D61" s="32">
        <v>482</v>
      </c>
      <c r="E61" s="32">
        <v>41096.19</v>
      </c>
      <c r="F61" s="32">
        <v>6279.37</v>
      </c>
      <c r="G61" s="32">
        <v>30319.82</v>
      </c>
      <c r="H61" s="32">
        <v>806.16</v>
      </c>
      <c r="I61" s="32">
        <v>3690.84</v>
      </c>
      <c r="J61" s="32">
        <v>21026.959999999999</v>
      </c>
      <c r="K61" s="32">
        <v>123</v>
      </c>
      <c r="L61" s="32">
        <v>11.67</v>
      </c>
      <c r="M61" s="32">
        <v>21015.29</v>
      </c>
      <c r="N61" s="32">
        <v>3258.54</v>
      </c>
      <c r="O61" s="32">
        <v>163824.85999999999</v>
      </c>
      <c r="Q61" s="26">
        <v>1</v>
      </c>
      <c r="R61" s="26">
        <v>0.28678396608009998</v>
      </c>
      <c r="S61" s="26">
        <v>2.0984002571367488E-3</v>
      </c>
      <c r="T61" s="26">
        <v>0.17891339349240806</v>
      </c>
      <c r="U61" s="26">
        <v>2.7337410005512004E-2</v>
      </c>
      <c r="V61" s="26">
        <v>0.13199817029946045</v>
      </c>
      <c r="W61" s="26">
        <v>3.5096397329737786E-3</v>
      </c>
      <c r="X61" s="26">
        <v>1.606817345446182E-2</v>
      </c>
      <c r="Y61" s="26">
        <v>9.1541448694614377E-2</v>
      </c>
      <c r="Z61" s="26">
        <v>5.3548388304526994E-4</v>
      </c>
      <c r="AA61" s="26">
        <v>5.0805665976734147E-5</v>
      </c>
      <c r="AB61" s="26">
        <v>9.1490643028637644E-2</v>
      </c>
      <c r="AC61" s="26">
        <v>1.4186143514295396E-2</v>
      </c>
      <c r="AD61" s="26">
        <v>0.71321603391990007</v>
      </c>
      <c r="AF61" s="27">
        <v>30.31982</v>
      </c>
      <c r="AG61" s="27">
        <v>6.2793700000000001</v>
      </c>
      <c r="AH61" s="27">
        <v>21.026959999999999</v>
      </c>
      <c r="AI61" s="27">
        <v>8.237540000000001</v>
      </c>
      <c r="AJ61" s="27">
        <v>163.82485999999997</v>
      </c>
      <c r="AL61" s="26">
        <v>0.13199817029946045</v>
      </c>
      <c r="AM61" s="26">
        <v>2.7337410005512004E-2</v>
      </c>
      <c r="AN61" s="26">
        <v>9.1541448694614377E-2</v>
      </c>
      <c r="AO61" s="26">
        <v>3.5862356958867747E-2</v>
      </c>
      <c r="AP61" s="26">
        <v>0.71321603391990007</v>
      </c>
    </row>
    <row r="62" spans="1:42">
      <c r="A62" s="31" t="s">
        <v>80</v>
      </c>
      <c r="B62" s="32">
        <v>232785.74</v>
      </c>
      <c r="C62" s="32">
        <v>71253.19</v>
      </c>
      <c r="D62" s="32">
        <v>451</v>
      </c>
      <c r="E62" s="32">
        <v>44611.189999999995</v>
      </c>
      <c r="F62" s="32">
        <v>5811</v>
      </c>
      <c r="G62" s="32">
        <v>34296.76</v>
      </c>
      <c r="H62" s="32">
        <v>825.56000000000006</v>
      </c>
      <c r="I62" s="32">
        <v>3677.8700000000003</v>
      </c>
      <c r="J62" s="32">
        <v>21775.25</v>
      </c>
      <c r="K62" s="32">
        <v>325</v>
      </c>
      <c r="L62" s="32">
        <v>11.75</v>
      </c>
      <c r="M62" s="32">
        <v>21763.5</v>
      </c>
      <c r="N62" s="32">
        <v>4408.66</v>
      </c>
      <c r="O62" s="32">
        <v>161532.55000000002</v>
      </c>
      <c r="Q62" s="26">
        <v>1</v>
      </c>
      <c r="R62" s="26">
        <v>0.30608915305550938</v>
      </c>
      <c r="S62" s="26">
        <v>1.9374038976786121E-3</v>
      </c>
      <c r="T62" s="26">
        <v>0.19164056183166545</v>
      </c>
      <c r="U62" s="26">
        <v>2.4962869289158349E-2</v>
      </c>
      <c r="V62" s="26">
        <v>0.14733187694400871</v>
      </c>
      <c r="W62" s="26">
        <v>3.546437165781719E-3</v>
      </c>
      <c r="X62" s="26">
        <v>1.5799378432716712E-2</v>
      </c>
      <c r="Y62" s="26">
        <v>9.3542027101831932E-2</v>
      </c>
      <c r="Z62" s="26">
        <v>1.3961336291475586E-3</v>
      </c>
      <c r="AA62" s="26">
        <v>5.0475600438411739E-5</v>
      </c>
      <c r="AB62" s="26">
        <v>9.3491551501393516E-2</v>
      </c>
      <c r="AC62" s="26">
        <v>1.8938703032239001E-2</v>
      </c>
      <c r="AD62" s="26">
        <v>0.69391084694449079</v>
      </c>
      <c r="AF62" s="27">
        <v>34.296759999999999</v>
      </c>
      <c r="AG62" s="27">
        <v>5.8109999999999999</v>
      </c>
      <c r="AH62" s="27">
        <v>21.77525</v>
      </c>
      <c r="AI62" s="27">
        <v>9.3630899999999997</v>
      </c>
      <c r="AJ62" s="27">
        <v>161.53255000000001</v>
      </c>
      <c r="AL62" s="26">
        <v>0.14733187694400871</v>
      </c>
      <c r="AM62" s="26">
        <v>2.4962869289158349E-2</v>
      </c>
      <c r="AN62" s="26">
        <v>9.3542027101831932E-2</v>
      </c>
      <c r="AO62" s="26">
        <v>4.022192252841604E-2</v>
      </c>
      <c r="AP62" s="26">
        <v>0.69391084694449079</v>
      </c>
    </row>
    <row r="63" spans="1:42">
      <c r="A63" s="31" t="s">
        <v>81</v>
      </c>
      <c r="B63" s="32">
        <v>219343.77</v>
      </c>
      <c r="C63" s="32">
        <v>66310.36</v>
      </c>
      <c r="D63" s="32">
        <v>1385</v>
      </c>
      <c r="E63" s="32">
        <v>42175.969999999994</v>
      </c>
      <c r="F63" s="32">
        <v>5485.08</v>
      </c>
      <c r="G63" s="32">
        <v>32674.48</v>
      </c>
      <c r="H63" s="32">
        <v>739.52</v>
      </c>
      <c r="I63" s="32">
        <v>3276.89</v>
      </c>
      <c r="J63" s="32">
        <v>19464.990000000002</v>
      </c>
      <c r="K63" s="32">
        <v>310.61</v>
      </c>
      <c r="L63" s="32">
        <v>48.08</v>
      </c>
      <c r="M63" s="32">
        <v>19416.91</v>
      </c>
      <c r="N63" s="32">
        <v>3279.2</v>
      </c>
      <c r="O63" s="32">
        <v>153033.41</v>
      </c>
      <c r="Q63" s="26">
        <v>1</v>
      </c>
      <c r="R63" s="26">
        <v>0.30231248418863232</v>
      </c>
      <c r="S63" s="26">
        <v>6.3142892091259308E-3</v>
      </c>
      <c r="T63" s="26">
        <v>0.19228250704362379</v>
      </c>
      <c r="U63" s="26">
        <v>2.5006773613857371E-2</v>
      </c>
      <c r="V63" s="26">
        <v>0.14896470503812351</v>
      </c>
      <c r="W63" s="26">
        <v>3.3715113039226052E-3</v>
      </c>
      <c r="X63" s="26">
        <v>1.4939517087720339E-2</v>
      </c>
      <c r="Y63" s="26">
        <v>8.8741932355771963E-2</v>
      </c>
      <c r="Z63" s="26">
        <v>1.4160876326690293E-3</v>
      </c>
      <c r="AA63" s="26">
        <v>2.1919929615507201E-4</v>
      </c>
      <c r="AB63" s="26">
        <v>8.8522733059616873E-2</v>
      </c>
      <c r="AC63" s="26">
        <v>1.4950048501491517E-2</v>
      </c>
      <c r="AD63" s="26">
        <v>0.69768751581136779</v>
      </c>
      <c r="AF63" s="27">
        <v>32.674480000000003</v>
      </c>
      <c r="AG63" s="27">
        <v>5.48508</v>
      </c>
      <c r="AH63" s="27">
        <v>19.46499</v>
      </c>
      <c r="AI63" s="27">
        <v>8.6806099999999997</v>
      </c>
      <c r="AJ63" s="27">
        <v>153.03341</v>
      </c>
      <c r="AL63" s="26">
        <v>0.14896470503812351</v>
      </c>
      <c r="AM63" s="26">
        <v>2.5006773613857371E-2</v>
      </c>
      <c r="AN63" s="26">
        <v>8.8741932355771963E-2</v>
      </c>
      <c r="AO63" s="26">
        <v>3.9575366102260388E-2</v>
      </c>
      <c r="AP63" s="26">
        <v>0.69768751581136779</v>
      </c>
    </row>
    <row r="64" spans="1:42">
      <c r="A64" s="31" t="s">
        <v>82</v>
      </c>
      <c r="B64" s="32">
        <v>212962.58</v>
      </c>
      <c r="C64" s="32">
        <v>67989.06</v>
      </c>
      <c r="D64" s="32">
        <v>3290.1800000000003</v>
      </c>
      <c r="E64" s="32">
        <v>41550.829999999994</v>
      </c>
      <c r="F64" s="32">
        <v>5468.78</v>
      </c>
      <c r="G64" s="32">
        <v>31814.010000000002</v>
      </c>
      <c r="H64" s="32">
        <v>694.62</v>
      </c>
      <c r="I64" s="32">
        <v>3573.42</v>
      </c>
      <c r="J64" s="32">
        <v>20301.52</v>
      </c>
      <c r="K64" s="32">
        <v>1233.9000000000001</v>
      </c>
      <c r="L64" s="32">
        <v>51.43</v>
      </c>
      <c r="M64" s="32">
        <v>20250.09</v>
      </c>
      <c r="N64" s="32">
        <v>2841.06</v>
      </c>
      <c r="O64" s="32">
        <v>144973.51999999999</v>
      </c>
      <c r="Q64" s="26">
        <v>1</v>
      </c>
      <c r="R64" s="26">
        <v>0.31925355149247348</v>
      </c>
      <c r="S64" s="26">
        <v>1.5449568651919978E-2</v>
      </c>
      <c r="T64" s="26">
        <v>0.19510859607354492</v>
      </c>
      <c r="U64" s="26">
        <v>2.5679534874154888E-2</v>
      </c>
      <c r="V64" s="26">
        <v>0.1493877938556154</v>
      </c>
      <c r="W64" s="26">
        <v>3.2616997784305581E-3</v>
      </c>
      <c r="X64" s="26">
        <v>1.6779567565344111E-2</v>
      </c>
      <c r="Y64" s="26">
        <v>9.5329047948235796E-2</v>
      </c>
      <c r="Z64" s="26">
        <v>5.7939756364709712E-3</v>
      </c>
      <c r="AA64" s="26">
        <v>2.4149782558043767E-4</v>
      </c>
      <c r="AB64" s="26">
        <v>9.5087550122655351E-2</v>
      </c>
      <c r="AC64" s="26">
        <v>1.3340653555192655E-2</v>
      </c>
      <c r="AD64" s="26">
        <v>0.68074644850752652</v>
      </c>
      <c r="AF64" s="27">
        <v>31.814010000000003</v>
      </c>
      <c r="AG64" s="27">
        <v>5.4687799999999998</v>
      </c>
      <c r="AH64" s="27">
        <v>20.30152</v>
      </c>
      <c r="AI64" s="27">
        <v>10.399280000000001</v>
      </c>
      <c r="AJ64" s="27">
        <v>144.97351999999998</v>
      </c>
      <c r="AL64" s="26">
        <v>0.1493877938556154</v>
      </c>
      <c r="AM64" s="26">
        <v>2.5679534874154888E-2</v>
      </c>
      <c r="AN64" s="26">
        <v>9.5329047948235796E-2</v>
      </c>
      <c r="AO64" s="26">
        <v>4.8831489550887307E-2</v>
      </c>
      <c r="AP64" s="26">
        <v>0.68074644850752652</v>
      </c>
    </row>
    <row r="65" spans="1:42">
      <c r="A65" s="31" t="s">
        <v>83</v>
      </c>
      <c r="B65" s="32">
        <v>192517.37</v>
      </c>
      <c r="C65" s="32">
        <v>70244.08</v>
      </c>
      <c r="D65" s="32">
        <v>2674.99</v>
      </c>
      <c r="E65" s="32">
        <v>46292.21</v>
      </c>
      <c r="F65" s="32">
        <v>4763.72</v>
      </c>
      <c r="G65" s="32">
        <v>37627.199999999997</v>
      </c>
      <c r="H65" s="32">
        <v>579.70000000000005</v>
      </c>
      <c r="I65" s="32">
        <v>3321.59</v>
      </c>
      <c r="J65" s="32">
        <v>18131.39</v>
      </c>
      <c r="K65" s="32">
        <v>2950.17</v>
      </c>
      <c r="L65" s="32">
        <v>44.65</v>
      </c>
      <c r="M65" s="32">
        <v>18086.739999999998</v>
      </c>
      <c r="N65" s="32">
        <v>3141.33</v>
      </c>
      <c r="O65" s="32">
        <v>122273.29</v>
      </c>
      <c r="Q65" s="26">
        <v>1</v>
      </c>
      <c r="R65" s="26">
        <v>0.36487138796878432</v>
      </c>
      <c r="S65" s="26">
        <v>1.3894798168082183E-2</v>
      </c>
      <c r="T65" s="26">
        <v>0.24045731561780634</v>
      </c>
      <c r="U65" s="26">
        <v>2.4744364625384194E-2</v>
      </c>
      <c r="V65" s="26">
        <v>0.19544833798633338</v>
      </c>
      <c r="W65" s="26">
        <v>3.0111568634040662E-3</v>
      </c>
      <c r="X65" s="26">
        <v>1.7253456142684684E-2</v>
      </c>
      <c r="Y65" s="26">
        <v>9.4180540696146009E-2</v>
      </c>
      <c r="Z65" s="26">
        <v>1.5324175683472096E-2</v>
      </c>
      <c r="AA65" s="26">
        <v>2.3192712429013549E-4</v>
      </c>
      <c r="AB65" s="26">
        <v>9.3948613571855868E-2</v>
      </c>
      <c r="AC65" s="26">
        <v>1.631712504695031E-2</v>
      </c>
      <c r="AD65" s="26">
        <v>0.63512861203121562</v>
      </c>
      <c r="AF65" s="27">
        <v>37.627199999999995</v>
      </c>
      <c r="AG65" s="27">
        <v>4.7637200000000002</v>
      </c>
      <c r="AH65" s="27">
        <v>18.13139</v>
      </c>
      <c r="AI65" s="27">
        <v>9.7176100000000005</v>
      </c>
      <c r="AJ65" s="27">
        <v>122.27328999999999</v>
      </c>
      <c r="AL65" s="26">
        <v>0.19544833798633338</v>
      </c>
      <c r="AM65" s="26">
        <v>2.4744364625384194E-2</v>
      </c>
      <c r="AN65" s="26">
        <v>9.4180540696146009E-2</v>
      </c>
      <c r="AO65" s="26">
        <v>5.0476536221121249E-2</v>
      </c>
      <c r="AP65" s="26">
        <v>0.63512861203121562</v>
      </c>
    </row>
    <row r="66" spans="1:42">
      <c r="A66" s="31" t="s">
        <v>84</v>
      </c>
      <c r="B66" s="32">
        <v>164061.52999999997</v>
      </c>
      <c r="C66" s="32">
        <v>62267.39</v>
      </c>
      <c r="D66" s="32">
        <v>2557.5699999999997</v>
      </c>
      <c r="E66" s="32">
        <v>40666.67</v>
      </c>
      <c r="F66" s="32">
        <v>4196.96</v>
      </c>
      <c r="G66" s="32">
        <v>32851.519999999997</v>
      </c>
      <c r="H66" s="32">
        <v>479.96</v>
      </c>
      <c r="I66" s="32">
        <v>3138.23</v>
      </c>
      <c r="J66" s="32">
        <v>16360.5</v>
      </c>
      <c r="K66" s="32">
        <v>3429.48</v>
      </c>
      <c r="L66" s="32">
        <v>38.89</v>
      </c>
      <c r="M66" s="32">
        <v>16321.609999999999</v>
      </c>
      <c r="N66" s="32">
        <v>2668.15</v>
      </c>
      <c r="O66" s="32">
        <v>101794.14</v>
      </c>
      <c r="Q66" s="26">
        <v>1</v>
      </c>
      <c r="R66" s="26">
        <v>0.37953681158526326</v>
      </c>
      <c r="S66" s="26">
        <v>1.5589090263878438E-2</v>
      </c>
      <c r="T66" s="26">
        <v>0.24787450171895878</v>
      </c>
      <c r="U66" s="26">
        <v>2.5581621724483496E-2</v>
      </c>
      <c r="V66" s="26">
        <v>0.20023902007984445</v>
      </c>
      <c r="W66" s="26">
        <v>2.9254877727886608E-3</v>
      </c>
      <c r="X66" s="26">
        <v>1.9128372141842154E-2</v>
      </c>
      <c r="Y66" s="26">
        <v>9.9721732450014353E-2</v>
      </c>
      <c r="Z66" s="26">
        <v>2.0903620733026203E-2</v>
      </c>
      <c r="AA66" s="26">
        <v>2.3704521102540008E-4</v>
      </c>
      <c r="AB66" s="26">
        <v>9.9484687238988942E-2</v>
      </c>
      <c r="AC66" s="26">
        <v>1.6263105677485762E-2</v>
      </c>
      <c r="AD66" s="26">
        <v>0.62046318841473691</v>
      </c>
      <c r="AF66" s="27">
        <v>32.851519999999994</v>
      </c>
      <c r="AG66" s="27">
        <v>4.1969599999999998</v>
      </c>
      <c r="AH66" s="27">
        <v>16.360499999999998</v>
      </c>
      <c r="AI66" s="27">
        <v>8.8439099999999993</v>
      </c>
      <c r="AJ66" s="27">
        <v>101.79414</v>
      </c>
      <c r="AL66" s="26">
        <v>0.20023902007984445</v>
      </c>
      <c r="AM66" s="26">
        <v>2.5581621724483496E-2</v>
      </c>
      <c r="AN66" s="26">
        <v>9.9721732450014353E-2</v>
      </c>
      <c r="AO66" s="26">
        <v>5.3906055855995019E-2</v>
      </c>
      <c r="AP66" s="26">
        <v>0.62046318841473691</v>
      </c>
    </row>
    <row r="67" spans="1:42">
      <c r="A67" s="31" t="s">
        <v>85</v>
      </c>
      <c r="B67" s="32">
        <v>116179.5</v>
      </c>
      <c r="C67" s="32">
        <v>47397.58</v>
      </c>
      <c r="D67" s="32">
        <v>1622.8600000000001</v>
      </c>
      <c r="E67" s="32">
        <v>32179.06</v>
      </c>
      <c r="F67" s="32">
        <v>2772.5</v>
      </c>
      <c r="G67" s="32">
        <v>26645.13</v>
      </c>
      <c r="H67" s="32">
        <v>321.67999999999995</v>
      </c>
      <c r="I67" s="32">
        <v>2439.75</v>
      </c>
      <c r="J67" s="32">
        <v>11544.98</v>
      </c>
      <c r="K67" s="32">
        <v>3214.95</v>
      </c>
      <c r="L67" s="32">
        <v>30.34</v>
      </c>
      <c r="M67" s="32">
        <v>11514.64</v>
      </c>
      <c r="N67" s="32">
        <v>2036.67</v>
      </c>
      <c r="O67" s="32">
        <v>68781.919999999998</v>
      </c>
      <c r="Q67" s="26">
        <v>1</v>
      </c>
      <c r="R67" s="26">
        <v>0.40796853145348361</v>
      </c>
      <c r="S67" s="26">
        <v>1.3968557275595093E-2</v>
      </c>
      <c r="T67" s="26">
        <v>0.2769770914834373</v>
      </c>
      <c r="U67" s="26">
        <v>2.3863934687272711E-2</v>
      </c>
      <c r="V67" s="26">
        <v>0.22934450570023113</v>
      </c>
      <c r="W67" s="26">
        <v>2.7688189396580286E-3</v>
      </c>
      <c r="X67" s="26">
        <v>2.0999832156275419E-2</v>
      </c>
      <c r="Y67" s="26">
        <v>9.9371920175246056E-2</v>
      </c>
      <c r="Z67" s="26">
        <v>2.7672265761171291E-2</v>
      </c>
      <c r="AA67" s="26">
        <v>2.6114762070761192E-4</v>
      </c>
      <c r="AB67" s="26">
        <v>9.9110772554538443E-2</v>
      </c>
      <c r="AC67" s="26">
        <v>1.7530373258621359E-2</v>
      </c>
      <c r="AD67" s="26">
        <v>0.59203146854651634</v>
      </c>
      <c r="AF67" s="27">
        <v>26.645130000000002</v>
      </c>
      <c r="AG67" s="27">
        <v>2.7725</v>
      </c>
      <c r="AH67" s="27">
        <v>11.544979999999999</v>
      </c>
      <c r="AI67" s="27">
        <v>6.42096</v>
      </c>
      <c r="AJ67" s="27">
        <v>68.78192</v>
      </c>
      <c r="AL67" s="26">
        <v>0.22934450570023113</v>
      </c>
      <c r="AM67" s="26">
        <v>2.3863934687272711E-2</v>
      </c>
      <c r="AN67" s="26">
        <v>9.9371920175246056E-2</v>
      </c>
      <c r="AO67" s="26">
        <v>5.5267581630149901E-2</v>
      </c>
      <c r="AP67" s="26">
        <v>0.59203146854651634</v>
      </c>
    </row>
    <row r="68" spans="1:42">
      <c r="A68" s="81" t="s">
        <v>86</v>
      </c>
      <c r="B68" s="55">
        <v>89891.939999999988</v>
      </c>
      <c r="C68" s="55">
        <v>27897.089999999997</v>
      </c>
      <c r="D68" s="55">
        <v>889.82999999999993</v>
      </c>
      <c r="E68" s="55">
        <v>19084.47</v>
      </c>
      <c r="F68" s="55">
        <v>6419.67</v>
      </c>
      <c r="G68" s="55">
        <v>11536.04</v>
      </c>
      <c r="H68" s="55">
        <v>179.71</v>
      </c>
      <c r="I68" s="55">
        <v>949.05</v>
      </c>
      <c r="J68" s="55">
        <v>7000.24</v>
      </c>
      <c r="K68" s="55">
        <v>1602.01</v>
      </c>
      <c r="L68" s="55">
        <v>38.159999999999997</v>
      </c>
      <c r="M68" s="55">
        <v>6962.08</v>
      </c>
      <c r="N68" s="55">
        <v>897.35</v>
      </c>
      <c r="O68" s="55">
        <v>61994.85</v>
      </c>
      <c r="Q68" s="26">
        <v>1</v>
      </c>
      <c r="R68" s="26">
        <v>0.31034028189846607</v>
      </c>
      <c r="S68" s="26">
        <v>9.8988852615707265E-3</v>
      </c>
      <c r="T68" s="26">
        <v>0.21230457369147895</v>
      </c>
      <c r="U68" s="26">
        <v>7.141541277226858E-2</v>
      </c>
      <c r="V68" s="26">
        <v>0.12833230654494721</v>
      </c>
      <c r="W68" s="26">
        <v>1.9991781243123693E-3</v>
      </c>
      <c r="X68" s="26">
        <v>1.0557676249950776E-2</v>
      </c>
      <c r="Y68" s="26">
        <v>7.787394509452128E-2</v>
      </c>
      <c r="Z68" s="26">
        <v>1.7821508802680196E-2</v>
      </c>
      <c r="AA68" s="26">
        <v>4.2450969464003115E-4</v>
      </c>
      <c r="AB68" s="26">
        <v>7.744943539988125E-2</v>
      </c>
      <c r="AC68" s="26">
        <v>9.9825412600951773E-3</v>
      </c>
      <c r="AD68" s="26">
        <v>0.68965971810153404</v>
      </c>
      <c r="AF68" s="27">
        <v>11.536040000000002</v>
      </c>
      <c r="AG68" s="27">
        <v>6.41967</v>
      </c>
      <c r="AH68" s="27">
        <v>7.0002399999999998</v>
      </c>
      <c r="AI68" s="27">
        <v>2.91594</v>
      </c>
      <c r="AJ68" s="27">
        <v>61.99485</v>
      </c>
      <c r="AL68" s="26">
        <v>0.12833230654494721</v>
      </c>
      <c r="AM68" s="26">
        <v>7.141541277226858E-2</v>
      </c>
      <c r="AN68" s="26">
        <v>7.787394509452128E-2</v>
      </c>
      <c r="AO68" s="26">
        <v>3.2438280895929053E-2</v>
      </c>
      <c r="AP68" s="26">
        <v>0.68965971810153404</v>
      </c>
    </row>
    <row r="69" spans="1:42">
      <c r="A69" s="81" t="s">
        <v>136</v>
      </c>
      <c r="B69" s="55">
        <v>71552.17</v>
      </c>
      <c r="C69" s="55">
        <v>26697.18</v>
      </c>
      <c r="D69" s="55">
        <v>820.62</v>
      </c>
      <c r="E69" s="55">
        <v>19231.690000000002</v>
      </c>
      <c r="F69" s="55">
        <v>5629.45</v>
      </c>
      <c r="G69" s="55">
        <v>12571.630000000001</v>
      </c>
      <c r="H69" s="55">
        <v>162.56</v>
      </c>
      <c r="I69" s="55">
        <v>868.05</v>
      </c>
      <c r="J69" s="55">
        <v>5238.57</v>
      </c>
      <c r="K69" s="55">
        <v>1626.86</v>
      </c>
      <c r="L69" s="55">
        <v>9.74</v>
      </c>
      <c r="M69" s="55">
        <v>5228.83</v>
      </c>
      <c r="N69" s="55">
        <v>1404.81</v>
      </c>
      <c r="O69" s="55">
        <v>44854.99</v>
      </c>
      <c r="Q69" s="26">
        <v>1</v>
      </c>
      <c r="R69" s="26">
        <v>0.37311488945758042</v>
      </c>
      <c r="S69" s="26">
        <v>1.1468834558057429E-2</v>
      </c>
      <c r="T69" s="26">
        <v>0.26877857093642304</v>
      </c>
      <c r="U69" s="26">
        <v>7.8676160345661078E-2</v>
      </c>
      <c r="V69" s="26">
        <v>0.1756987943202841</v>
      </c>
      <c r="W69" s="26">
        <v>2.2719087345638854E-3</v>
      </c>
      <c r="X69" s="26">
        <v>1.2131707535914004E-2</v>
      </c>
      <c r="Y69" s="26">
        <v>7.3213293181744174E-2</v>
      </c>
      <c r="Z69" s="26">
        <v>2.2736696874462368E-2</v>
      </c>
      <c r="AA69" s="26">
        <v>1.3612445296907138E-4</v>
      </c>
      <c r="AB69" s="26">
        <v>7.3077168728775108E-2</v>
      </c>
      <c r="AC69" s="26">
        <v>1.9633366814731126E-2</v>
      </c>
      <c r="AD69" s="26">
        <v>0.62688511054241958</v>
      </c>
      <c r="AF69" s="27">
        <v>12.571630000000001</v>
      </c>
      <c r="AG69" s="27">
        <v>5.6294499999999994</v>
      </c>
      <c r="AH69" s="27">
        <v>5.2385699999999993</v>
      </c>
      <c r="AI69" s="27">
        <v>3.25604</v>
      </c>
      <c r="AJ69" s="27">
        <v>44.854990000000001</v>
      </c>
      <c r="AL69" s="26">
        <v>0.1756987943202841</v>
      </c>
      <c r="AM69" s="26">
        <v>7.8676160345661078E-2</v>
      </c>
      <c r="AN69" s="26">
        <v>7.3213293181744174E-2</v>
      </c>
      <c r="AO69" s="26">
        <v>4.5505817643266444E-2</v>
      </c>
      <c r="AP69" s="26">
        <v>0.62688511054241958</v>
      </c>
    </row>
    <row r="70" spans="1:42">
      <c r="A70" s="81" t="s">
        <v>237</v>
      </c>
      <c r="B70" s="55">
        <v>75825.59</v>
      </c>
      <c r="C70" s="55">
        <v>32011.489999999998</v>
      </c>
      <c r="D70" s="55">
        <v>875.21</v>
      </c>
      <c r="E70" s="55">
        <v>22369.690000000002</v>
      </c>
      <c r="F70" s="55">
        <v>5435.64</v>
      </c>
      <c r="G70" s="55">
        <v>15745.61</v>
      </c>
      <c r="H70" s="55">
        <v>248.54</v>
      </c>
      <c r="I70" s="55">
        <v>939.9</v>
      </c>
      <c r="J70" s="55">
        <v>5339.6100000000006</v>
      </c>
      <c r="K70" s="55">
        <v>1853.83</v>
      </c>
      <c r="L70" s="55">
        <v>25.9</v>
      </c>
      <c r="M70" s="55">
        <v>5313.71</v>
      </c>
      <c r="N70" s="55">
        <v>3417.21</v>
      </c>
      <c r="O70" s="55">
        <v>43814.1</v>
      </c>
      <c r="Q70" s="26">
        <v>1</v>
      </c>
      <c r="R70" s="26">
        <v>0.42217264646407632</v>
      </c>
      <c r="S70" s="26">
        <v>1.1542409363382468E-2</v>
      </c>
      <c r="T70" s="26">
        <v>0.29501504703095621</v>
      </c>
      <c r="U70" s="26">
        <v>7.1686089089448568E-2</v>
      </c>
      <c r="V70" s="26">
        <v>0.20765562127508669</v>
      </c>
      <c r="W70" s="26">
        <v>3.2777852437415917E-3</v>
      </c>
      <c r="X70" s="26">
        <v>1.2395551422679335E-2</v>
      </c>
      <c r="Y70" s="26">
        <v>7.0419630101130781E-2</v>
      </c>
      <c r="Z70" s="26">
        <v>2.4448606334616058E-2</v>
      </c>
      <c r="AA70" s="26">
        <v>3.4157333955462792E-4</v>
      </c>
      <c r="AB70" s="26">
        <v>7.0078056761576135E-2</v>
      </c>
      <c r="AC70" s="26">
        <v>4.5066711647083792E-2</v>
      </c>
      <c r="AD70" s="26">
        <v>0.57782735353592374</v>
      </c>
      <c r="AF70" s="27">
        <v>15.745610000000001</v>
      </c>
      <c r="AG70" s="27">
        <v>5.4356400000000002</v>
      </c>
      <c r="AH70" s="27">
        <v>5.3396100000000004</v>
      </c>
      <c r="AI70" s="27">
        <v>5.4808600000000007</v>
      </c>
      <c r="AJ70" s="27">
        <v>43.814099999999996</v>
      </c>
      <c r="AL70" s="26">
        <v>0.20765562127508669</v>
      </c>
      <c r="AM70" s="26">
        <v>7.1686089089448568E-2</v>
      </c>
      <c r="AN70" s="26">
        <v>7.0419630101130781E-2</v>
      </c>
      <c r="AO70" s="26">
        <v>7.228245767688718E-2</v>
      </c>
      <c r="AP70" s="26">
        <v>0.57782735353592374</v>
      </c>
    </row>
    <row r="71" spans="1:42">
      <c r="A71" s="81" t="s">
        <v>238</v>
      </c>
      <c r="B71" s="55">
        <v>85615.35</v>
      </c>
      <c r="C71" s="55">
        <v>33730.14</v>
      </c>
      <c r="D71" s="55">
        <v>956.23</v>
      </c>
      <c r="E71" s="55">
        <v>21993.58</v>
      </c>
      <c r="F71" s="55">
        <v>5469.78</v>
      </c>
      <c r="G71" s="55">
        <v>15077.78</v>
      </c>
      <c r="H71" s="55">
        <v>456.76</v>
      </c>
      <c r="I71" s="55">
        <v>989.26</v>
      </c>
      <c r="J71" s="55">
        <v>7547.21</v>
      </c>
      <c r="K71" s="55">
        <v>1840.67</v>
      </c>
      <c r="L71" s="55">
        <v>34.799999999999997</v>
      </c>
      <c r="M71" s="55">
        <v>7512.41</v>
      </c>
      <c r="N71" s="55">
        <v>3223.63</v>
      </c>
      <c r="O71" s="55">
        <v>51885.21</v>
      </c>
      <c r="Q71" s="26">
        <v>1</v>
      </c>
      <c r="R71" s="26">
        <v>0.39397304338532746</v>
      </c>
      <c r="S71" s="26">
        <v>1.1168908379163315E-2</v>
      </c>
      <c r="T71" s="26">
        <v>0.25688827996381491</v>
      </c>
      <c r="U71" s="26">
        <v>6.3887842542254394E-2</v>
      </c>
      <c r="V71" s="26">
        <v>0.17611070911933432</v>
      </c>
      <c r="W71" s="26">
        <v>5.3350246188329543E-3</v>
      </c>
      <c r="X71" s="26">
        <v>1.1554703683393222E-2</v>
      </c>
      <c r="Y71" s="26">
        <v>8.8152533395004506E-2</v>
      </c>
      <c r="Z71" s="26">
        <v>2.1499298899087603E-2</v>
      </c>
      <c r="AA71" s="26">
        <v>4.0646916703605129E-4</v>
      </c>
      <c r="AB71" s="26">
        <v>8.7746064227968462E-2</v>
      </c>
      <c r="AC71" s="26">
        <v>3.7652477038288112E-2</v>
      </c>
      <c r="AD71" s="26">
        <v>0.60602695661467243</v>
      </c>
      <c r="AF71" s="27">
        <v>15.077780000000001</v>
      </c>
      <c r="AG71" s="27">
        <v>5.4697800000000001</v>
      </c>
      <c r="AH71" s="27">
        <v>7.5472099999999998</v>
      </c>
      <c r="AI71" s="27">
        <v>5.6258800000000004</v>
      </c>
      <c r="AJ71" s="27">
        <v>51.885210000000001</v>
      </c>
      <c r="AL71" s="26">
        <v>0.17611070911933432</v>
      </c>
      <c r="AM71" s="26">
        <v>6.3887842542254394E-2</v>
      </c>
      <c r="AN71" s="26">
        <v>8.8152533395004506E-2</v>
      </c>
      <c r="AO71" s="26">
        <v>6.5711113719677611E-2</v>
      </c>
      <c r="AP71" s="26">
        <v>0.60602695661467243</v>
      </c>
    </row>
    <row r="72" spans="1:42">
      <c r="A72" s="81" t="s">
        <v>250</v>
      </c>
      <c r="B72" s="55">
        <v>76018.33</v>
      </c>
      <c r="C72" s="55">
        <v>29903.980000000003</v>
      </c>
      <c r="D72" s="55">
        <v>901.46</v>
      </c>
      <c r="E72" s="55">
        <v>19328.059999999998</v>
      </c>
      <c r="F72" s="55">
        <v>5665.53</v>
      </c>
      <c r="G72" s="55">
        <v>12264.29</v>
      </c>
      <c r="H72" s="55">
        <v>454.35999999999996</v>
      </c>
      <c r="I72" s="55">
        <v>943.88</v>
      </c>
      <c r="J72" s="55">
        <v>7224.2699999999995</v>
      </c>
      <c r="K72" s="55">
        <v>2326.91</v>
      </c>
      <c r="L72" s="55">
        <v>17.07</v>
      </c>
      <c r="M72" s="55">
        <v>7207.2</v>
      </c>
      <c r="N72" s="55">
        <v>2440.3500000000004</v>
      </c>
      <c r="O72" s="55">
        <v>46114.35</v>
      </c>
      <c r="Q72" s="26">
        <v>1</v>
      </c>
      <c r="R72" s="26">
        <v>0.3933785443589724</v>
      </c>
      <c r="S72" s="26">
        <v>1.1858455717193472E-2</v>
      </c>
      <c r="T72" s="26">
        <v>0.25425525659403458</v>
      </c>
      <c r="U72" s="26">
        <v>7.4528472277673022E-2</v>
      </c>
      <c r="V72" s="26">
        <v>0.16133332579129273</v>
      </c>
      <c r="W72" s="26">
        <v>5.9769794995496476E-3</v>
      </c>
      <c r="X72" s="26">
        <v>1.2416479025519239E-2</v>
      </c>
      <c r="Y72" s="26">
        <v>9.503326368785002E-2</v>
      </c>
      <c r="Z72" s="26">
        <v>3.0609854228578814E-2</v>
      </c>
      <c r="AA72" s="26">
        <v>2.2455110497691805E-4</v>
      </c>
      <c r="AB72" s="26">
        <v>9.48087125828731E-2</v>
      </c>
      <c r="AC72" s="26">
        <v>3.2102125895162398E-2</v>
      </c>
      <c r="AD72" s="26">
        <v>0.60662145564102765</v>
      </c>
      <c r="AF72" s="27">
        <v>12.264290000000001</v>
      </c>
      <c r="AG72" s="27">
        <v>5.6655299999999995</v>
      </c>
      <c r="AH72" s="27">
        <v>7.2242699999999997</v>
      </c>
      <c r="AI72" s="27">
        <v>4.7400500000000001</v>
      </c>
      <c r="AJ72" s="27">
        <v>46.114350000000002</v>
      </c>
      <c r="AL72" s="26">
        <v>0.16133332579129273</v>
      </c>
      <c r="AM72" s="26">
        <v>7.4528472277673022E-2</v>
      </c>
      <c r="AN72" s="26">
        <v>9.503326368785002E-2</v>
      </c>
      <c r="AO72" s="26">
        <v>6.2354040137424759E-2</v>
      </c>
      <c r="AP72" s="26">
        <v>0.60662145564102765</v>
      </c>
    </row>
    <row r="73" spans="1:42">
      <c r="A73" s="81" t="s">
        <v>251</v>
      </c>
      <c r="B73" s="55">
        <v>71484.710000000006</v>
      </c>
      <c r="C73" s="55">
        <v>30023.279999999999</v>
      </c>
      <c r="D73" s="55">
        <v>1040.28</v>
      </c>
      <c r="E73" s="55">
        <v>19678.36</v>
      </c>
      <c r="F73" s="55">
        <v>5782.62</v>
      </c>
      <c r="G73" s="55">
        <v>11636.42</v>
      </c>
      <c r="H73" s="55">
        <v>628.52</v>
      </c>
      <c r="I73" s="55">
        <v>1630.8</v>
      </c>
      <c r="J73" s="55">
        <v>7927.18</v>
      </c>
      <c r="K73" s="55">
        <v>2981</v>
      </c>
      <c r="L73" s="55">
        <v>2.2599999999999998</v>
      </c>
      <c r="M73" s="55">
        <v>7924.92</v>
      </c>
      <c r="N73" s="55">
        <v>1376.76</v>
      </c>
      <c r="O73" s="55">
        <v>41461.43</v>
      </c>
      <c r="Q73" s="26">
        <v>1</v>
      </c>
      <c r="R73" s="26">
        <v>0.41999582847856548</v>
      </c>
      <c r="S73" s="26">
        <v>1.4552482621808215E-2</v>
      </c>
      <c r="T73" s="26">
        <v>0.27528068589772553</v>
      </c>
      <c r="U73" s="26">
        <v>8.0893102874726633E-2</v>
      </c>
      <c r="V73" s="26">
        <v>0.16278194315959313</v>
      </c>
      <c r="W73" s="26">
        <v>8.7923697249383814E-3</v>
      </c>
      <c r="X73" s="26">
        <v>2.281327013846737E-2</v>
      </c>
      <c r="Y73" s="26">
        <v>0.11089336446912913</v>
      </c>
      <c r="Z73" s="26">
        <v>4.1701225338957093E-2</v>
      </c>
      <c r="AA73" s="26">
        <v>3.1615152387132848E-5</v>
      </c>
      <c r="AB73" s="26">
        <v>0.11086174931674199</v>
      </c>
      <c r="AC73" s="26">
        <v>1.9259503186065941E-2</v>
      </c>
      <c r="AD73" s="26">
        <v>0.58000417152143435</v>
      </c>
      <c r="AF73" s="27">
        <v>11.636419999999999</v>
      </c>
      <c r="AG73" s="27">
        <v>5.7826199999999996</v>
      </c>
      <c r="AH73" s="27">
        <v>7.9271799999999999</v>
      </c>
      <c r="AI73" s="27">
        <v>4.6763599999999999</v>
      </c>
      <c r="AJ73" s="27">
        <v>41.46143</v>
      </c>
      <c r="AL73" s="26">
        <v>0.16278194315959313</v>
      </c>
      <c r="AM73" s="26">
        <v>8.0893102874726633E-2</v>
      </c>
      <c r="AN73" s="26">
        <v>0.11089336446912913</v>
      </c>
      <c r="AO73" s="26">
        <v>6.54176256712799E-2</v>
      </c>
      <c r="AP73" s="26">
        <v>0.58000417152143435</v>
      </c>
    </row>
    <row r="74" spans="1:42">
      <c r="A74" s="81" t="s">
        <v>252</v>
      </c>
      <c r="B74" s="55">
        <v>70618.98</v>
      </c>
      <c r="C74" s="55">
        <v>30247.510000000002</v>
      </c>
      <c r="D74" s="55">
        <v>1047.28</v>
      </c>
      <c r="E74" s="55">
        <v>19017.420000000002</v>
      </c>
      <c r="F74" s="55">
        <v>5658.18</v>
      </c>
      <c r="G74" s="55">
        <v>11166.59</v>
      </c>
      <c r="H74" s="55">
        <v>538.39</v>
      </c>
      <c r="I74" s="55">
        <v>1654.26</v>
      </c>
      <c r="J74" s="55">
        <v>8207.6</v>
      </c>
      <c r="K74" s="55">
        <v>3106.83</v>
      </c>
      <c r="L74" s="55">
        <v>0</v>
      </c>
      <c r="M74" s="55">
        <v>8207.6</v>
      </c>
      <c r="N74" s="55">
        <v>1974.34</v>
      </c>
      <c r="O74" s="55">
        <v>40371.47</v>
      </c>
      <c r="Q74" s="26">
        <v>1</v>
      </c>
      <c r="R74" s="26">
        <v>0.42831983696167808</v>
      </c>
      <c r="S74" s="26">
        <v>1.4830007456918806E-2</v>
      </c>
      <c r="T74" s="26">
        <v>0.26929615805835772</v>
      </c>
      <c r="U74" s="26">
        <v>8.0122652578669365E-2</v>
      </c>
      <c r="V74" s="26">
        <v>0.15812448721292777</v>
      </c>
      <c r="W74" s="26">
        <v>7.6238710896135856E-3</v>
      </c>
      <c r="X74" s="26">
        <v>2.3425147177146995E-2</v>
      </c>
      <c r="Y74" s="26">
        <v>0.11622371209553013</v>
      </c>
      <c r="Z74" s="26">
        <v>4.3994263298620287E-2</v>
      </c>
      <c r="AA74" s="26">
        <v>0</v>
      </c>
      <c r="AB74" s="26">
        <v>0.11622371209553013</v>
      </c>
      <c r="AC74" s="26">
        <v>2.7957639716688062E-2</v>
      </c>
      <c r="AD74" s="26">
        <v>0.57168016303832203</v>
      </c>
      <c r="AF74" s="27">
        <v>11.166589999999999</v>
      </c>
      <c r="AG74" s="27">
        <v>5.6581800000000007</v>
      </c>
      <c r="AH74" s="27">
        <v>8.2076000000000011</v>
      </c>
      <c r="AI74" s="27">
        <v>5.2142700000000008</v>
      </c>
      <c r="AJ74" s="27">
        <v>40.371470000000002</v>
      </c>
      <c r="AL74" s="26">
        <v>0.15812448721292777</v>
      </c>
      <c r="AM74" s="26">
        <v>8.0122652578669365E-2</v>
      </c>
      <c r="AN74" s="26">
        <v>0.11622371209553013</v>
      </c>
      <c r="AO74" s="26">
        <v>7.3836665440367447E-2</v>
      </c>
      <c r="AP74" s="26">
        <v>0.57168016303832203</v>
      </c>
    </row>
    <row r="75" spans="1:42">
      <c r="A75" s="81" t="s">
        <v>253</v>
      </c>
      <c r="B75" s="55">
        <v>72270.990000000005</v>
      </c>
      <c r="C75" s="55">
        <v>29313.09</v>
      </c>
      <c r="D75" s="55">
        <v>694.56999999999994</v>
      </c>
      <c r="E75" s="55">
        <v>19954.939999999999</v>
      </c>
      <c r="F75" s="55">
        <v>5755</v>
      </c>
      <c r="G75" s="55">
        <v>12356.61</v>
      </c>
      <c r="H75" s="55">
        <v>684.81000000000006</v>
      </c>
      <c r="I75" s="55">
        <v>1158.52</v>
      </c>
      <c r="J75" s="55">
        <v>8178.68</v>
      </c>
      <c r="K75" s="55">
        <v>2978.34</v>
      </c>
      <c r="L75" s="55">
        <v>0</v>
      </c>
      <c r="M75" s="55">
        <v>8177.9</v>
      </c>
      <c r="N75" s="55">
        <v>484.9</v>
      </c>
      <c r="O75" s="55">
        <v>42957.9</v>
      </c>
      <c r="Q75" s="26">
        <v>1</v>
      </c>
      <c r="R75" s="26">
        <v>0.40559967422613136</v>
      </c>
      <c r="S75" s="26">
        <v>9.6106335335934909E-3</v>
      </c>
      <c r="T75" s="26">
        <v>0.27611272517506674</v>
      </c>
      <c r="U75" s="26">
        <v>7.9630844962826713E-2</v>
      </c>
      <c r="V75" s="26">
        <v>0.1709760721418096</v>
      </c>
      <c r="W75" s="26">
        <v>9.4755862622056229E-3</v>
      </c>
      <c r="X75" s="26">
        <v>1.6030221808224849E-2</v>
      </c>
      <c r="Y75" s="26">
        <v>0.113166846060916</v>
      </c>
      <c r="Z75" s="26">
        <v>4.1210726461613438E-2</v>
      </c>
      <c r="AA75" s="26">
        <v>0</v>
      </c>
      <c r="AB75" s="26">
        <v>0.11315605334865343</v>
      </c>
      <c r="AC75" s="26">
        <v>6.7094694565551123E-3</v>
      </c>
      <c r="AD75" s="26">
        <v>0.59440032577386859</v>
      </c>
      <c r="AF75" s="27">
        <v>12.35661</v>
      </c>
      <c r="AG75" s="27">
        <v>5.7549999999999999</v>
      </c>
      <c r="AH75" s="27">
        <v>8.1786799999999999</v>
      </c>
      <c r="AI75" s="27">
        <v>3.0228000000000002</v>
      </c>
      <c r="AJ75" s="27">
        <v>42.957900000000002</v>
      </c>
      <c r="AL75" s="26">
        <v>0.1709760721418096</v>
      </c>
      <c r="AM75" s="26">
        <v>7.9630844962826713E-2</v>
      </c>
      <c r="AN75" s="26">
        <v>0.113166846060916</v>
      </c>
      <c r="AO75" s="26">
        <v>4.1825911060579077E-2</v>
      </c>
      <c r="AP75" s="26">
        <v>0.59440032577386859</v>
      </c>
    </row>
    <row r="76" spans="1:42">
      <c r="A76" s="81" t="s">
        <v>254</v>
      </c>
      <c r="B76" s="55">
        <v>78029.8</v>
      </c>
      <c r="C76" s="55">
        <v>31645.839999999997</v>
      </c>
      <c r="D76" s="55">
        <v>1080.74</v>
      </c>
      <c r="E76" s="55">
        <v>21816.010000000002</v>
      </c>
      <c r="F76" s="55">
        <v>5858.7</v>
      </c>
      <c r="G76" s="55">
        <v>13856.689999999999</v>
      </c>
      <c r="H76" s="55">
        <v>894.81</v>
      </c>
      <c r="I76" s="55">
        <v>1205.81</v>
      </c>
      <c r="J76" s="55">
        <v>7970.67</v>
      </c>
      <c r="K76" s="55">
        <v>2462.21</v>
      </c>
      <c r="L76" s="55">
        <v>0</v>
      </c>
      <c r="M76" s="55">
        <v>7969.73</v>
      </c>
      <c r="N76" s="55">
        <v>778.42</v>
      </c>
      <c r="O76" s="55">
        <v>46383.96</v>
      </c>
      <c r="Q76" s="26">
        <v>1</v>
      </c>
      <c r="R76" s="26">
        <v>0.40556095235410056</v>
      </c>
      <c r="S76" s="26">
        <v>1.3850349481864621E-2</v>
      </c>
      <c r="T76" s="26">
        <v>0.27958561985292801</v>
      </c>
      <c r="U76" s="26">
        <v>7.5082852961304528E-2</v>
      </c>
      <c r="V76" s="26">
        <v>0.17758202635403394</v>
      </c>
      <c r="W76" s="26">
        <v>1.1467541887842849E-2</v>
      </c>
      <c r="X76" s="26">
        <v>1.5453198649746635E-2</v>
      </c>
      <c r="Y76" s="26">
        <v>0.10214905074727861</v>
      </c>
      <c r="Z76" s="26">
        <v>3.1554739343174015E-2</v>
      </c>
      <c r="AA76" s="26">
        <v>0</v>
      </c>
      <c r="AB76" s="26">
        <v>0.1021370040676767</v>
      </c>
      <c r="AC76" s="26">
        <v>9.9759322720294041E-3</v>
      </c>
      <c r="AD76" s="26">
        <v>0.59443904764589939</v>
      </c>
      <c r="AF76" s="27">
        <v>13.856689999999999</v>
      </c>
      <c r="AG76" s="27">
        <v>5.8586999999999998</v>
      </c>
      <c r="AH76" s="27">
        <v>7.9706700000000001</v>
      </c>
      <c r="AI76" s="27">
        <v>3.9597799999999999</v>
      </c>
      <c r="AJ76" s="27">
        <v>46.383960000000002</v>
      </c>
      <c r="AL76" s="26">
        <v>0.17758202635403394</v>
      </c>
      <c r="AM76" s="26">
        <v>7.5082852961304528E-2</v>
      </c>
      <c r="AN76" s="26">
        <v>0.10214905074727861</v>
      </c>
      <c r="AO76" s="26">
        <v>5.0747022291483507E-2</v>
      </c>
      <c r="AP76" s="26">
        <v>0.59443904764589939</v>
      </c>
    </row>
    <row r="77" spans="1:42">
      <c r="A77" s="81" t="s">
        <v>255</v>
      </c>
      <c r="B77" s="55">
        <v>73218.209999999992</v>
      </c>
      <c r="C77" s="55">
        <v>28736.39</v>
      </c>
      <c r="D77" s="55">
        <v>976.76</v>
      </c>
      <c r="E77" s="55">
        <v>17291.39</v>
      </c>
      <c r="F77" s="55">
        <v>5761.74</v>
      </c>
      <c r="G77" s="55">
        <v>9831.32</v>
      </c>
      <c r="H77" s="55">
        <v>792.79</v>
      </c>
      <c r="I77" s="55">
        <v>905.54</v>
      </c>
      <c r="J77" s="55">
        <v>9583.31</v>
      </c>
      <c r="K77" s="55">
        <v>4171.5</v>
      </c>
      <c r="L77" s="55">
        <v>584.55000000000007</v>
      </c>
      <c r="M77" s="55">
        <v>6837.45</v>
      </c>
      <c r="N77" s="55">
        <v>884.93</v>
      </c>
      <c r="O77" s="55">
        <v>44481.82</v>
      </c>
      <c r="Q77" s="26">
        <v>1</v>
      </c>
      <c r="R77" s="26">
        <v>0.39247599743287909</v>
      </c>
      <c r="S77" s="26">
        <v>1.3340397149834721E-2</v>
      </c>
      <c r="T77" s="26">
        <v>0.23616242462086962</v>
      </c>
      <c r="U77" s="26">
        <v>7.8692718655645921E-2</v>
      </c>
      <c r="V77" s="26">
        <v>0.13427424680281042</v>
      </c>
      <c r="W77" s="26">
        <v>1.0827770850994583E-2</v>
      </c>
      <c r="X77" s="26">
        <v>1.2367688311418703E-2</v>
      </c>
      <c r="Y77" s="26">
        <v>0.13088697470205843</v>
      </c>
      <c r="Z77" s="26">
        <v>5.6973531584560734E-2</v>
      </c>
      <c r="AA77" s="26">
        <v>7.9836696362831066E-3</v>
      </c>
      <c r="AB77" s="26">
        <v>9.3384555563431559E-2</v>
      </c>
      <c r="AC77" s="26">
        <v>1.2086200960116344E-2</v>
      </c>
      <c r="AD77" s="26">
        <v>0.60752400256712102</v>
      </c>
      <c r="AF77" s="27">
        <v>9.8313199999999998</v>
      </c>
      <c r="AG77" s="27">
        <v>5.7617399999999996</v>
      </c>
      <c r="AH77" s="27">
        <v>9.5833099999999991</v>
      </c>
      <c r="AI77" s="27">
        <v>3.5600200000000002</v>
      </c>
      <c r="AJ77" s="27">
        <v>44.481819999999999</v>
      </c>
      <c r="AL77" s="26">
        <v>0.13427424680281042</v>
      </c>
      <c r="AM77" s="26">
        <v>7.8692718655645921E-2</v>
      </c>
      <c r="AN77" s="26">
        <v>0.13088697470205843</v>
      </c>
      <c r="AO77" s="26">
        <v>4.8622057272364357E-2</v>
      </c>
      <c r="AP77" s="26">
        <v>0.60752400256712102</v>
      </c>
    </row>
    <row r="78" spans="1:42">
      <c r="A78" s="81" t="s">
        <v>259</v>
      </c>
      <c r="B78" s="55">
        <v>68474.11</v>
      </c>
      <c r="C78" s="55">
        <v>26794.489999999998</v>
      </c>
      <c r="D78" s="55">
        <v>517.93999999999994</v>
      </c>
      <c r="E78" s="55">
        <v>16669.740000000002</v>
      </c>
      <c r="F78" s="55">
        <v>5689.43</v>
      </c>
      <c r="G78" s="55">
        <v>9545.0400000000009</v>
      </c>
      <c r="H78" s="55">
        <v>640.17000000000007</v>
      </c>
      <c r="I78" s="55">
        <v>795.09999999999991</v>
      </c>
      <c r="J78" s="55">
        <v>8966.9</v>
      </c>
      <c r="K78" s="55">
        <v>3610.38</v>
      </c>
      <c r="L78" s="55">
        <v>430.45</v>
      </c>
      <c r="M78" s="55">
        <v>6404.5599999999995</v>
      </c>
      <c r="N78" s="55">
        <v>639.91</v>
      </c>
      <c r="O78" s="55">
        <v>41679.619999999995</v>
      </c>
      <c r="Q78" s="26">
        <v>1</v>
      </c>
      <c r="R78" s="26">
        <v>0.39130833536938264</v>
      </c>
      <c r="S78" s="26">
        <v>7.5640267540534652E-3</v>
      </c>
      <c r="T78" s="26">
        <v>0.2434458804941021</v>
      </c>
      <c r="U78" s="26">
        <v>8.308877618124573E-2</v>
      </c>
      <c r="V78" s="26">
        <v>0.13939633534484785</v>
      </c>
      <c r="W78" s="26">
        <v>9.3490809884202962E-3</v>
      </c>
      <c r="X78" s="26">
        <v>1.1611687979588196E-2</v>
      </c>
      <c r="Y78" s="26">
        <v>0.13095314418836548</v>
      </c>
      <c r="Z78" s="26">
        <v>5.2726205568790895E-2</v>
      </c>
      <c r="AA78" s="26">
        <v>6.2863175585633748E-3</v>
      </c>
      <c r="AB78" s="26">
        <v>9.353257749534824E-2</v>
      </c>
      <c r="AC78" s="26">
        <v>9.3452839328616311E-3</v>
      </c>
      <c r="AD78" s="26">
        <v>0.6086916646306173</v>
      </c>
      <c r="AF78" s="27">
        <v>9.5450400000000002</v>
      </c>
      <c r="AG78" s="27">
        <v>5.6894300000000007</v>
      </c>
      <c r="AH78" s="27">
        <v>8.966899999999999</v>
      </c>
      <c r="AI78" s="27">
        <v>2.5931199999999999</v>
      </c>
      <c r="AJ78" s="27">
        <v>41.679619999999993</v>
      </c>
      <c r="AL78" s="26">
        <v>0.13939633534484785</v>
      </c>
      <c r="AM78" s="26">
        <v>8.308877618124573E-2</v>
      </c>
      <c r="AN78" s="26">
        <v>0.13095314418836548</v>
      </c>
      <c r="AO78" s="26">
        <v>3.7870079654923589E-2</v>
      </c>
      <c r="AP78" s="26">
        <v>0.6086916646306173</v>
      </c>
    </row>
    <row r="79" spans="1:42">
      <c r="A79" s="81" t="s">
        <v>261</v>
      </c>
      <c r="B79" s="55">
        <v>61218.7</v>
      </c>
      <c r="C79" s="55">
        <v>28925.98</v>
      </c>
      <c r="D79" s="55">
        <v>455.78</v>
      </c>
      <c r="E79" s="55">
        <v>19534.510000000002</v>
      </c>
      <c r="F79" s="55">
        <v>5773.78</v>
      </c>
      <c r="G79" s="55">
        <v>12200.470000000001</v>
      </c>
      <c r="H79" s="55">
        <v>454.05999999999995</v>
      </c>
      <c r="I79" s="55">
        <v>1106.2</v>
      </c>
      <c r="J79" s="55">
        <v>8379.76</v>
      </c>
      <c r="K79" s="55">
        <v>3891.34</v>
      </c>
      <c r="L79" s="55">
        <v>629.73</v>
      </c>
      <c r="M79" s="55">
        <v>5844.2999999999993</v>
      </c>
      <c r="N79" s="55">
        <v>555.93000000000006</v>
      </c>
      <c r="O79" s="55">
        <v>32292.719999999998</v>
      </c>
      <c r="Q79" s="26">
        <v>1</v>
      </c>
      <c r="R79" s="26">
        <v>0.47250235630616139</v>
      </c>
      <c r="S79" s="26">
        <v>7.445110725970986E-3</v>
      </c>
      <c r="T79" s="26">
        <v>0.31909383897403903</v>
      </c>
      <c r="U79" s="26">
        <v>9.4313992293204529E-2</v>
      </c>
      <c r="V79" s="26">
        <v>0.19929318982598457</v>
      </c>
      <c r="W79" s="26">
        <v>7.4170147356935048E-3</v>
      </c>
      <c r="X79" s="26">
        <v>1.8069642119156404E-2</v>
      </c>
      <c r="Y79" s="26">
        <v>0.13688235784163991</v>
      </c>
      <c r="Z79" s="26">
        <v>6.3564564422308872E-2</v>
      </c>
      <c r="AA79" s="26">
        <v>1.0286562765952235E-2</v>
      </c>
      <c r="AB79" s="26">
        <v>9.5465927894581221E-2</v>
      </c>
      <c r="AC79" s="26">
        <v>9.0810487645114988E-3</v>
      </c>
      <c r="AD79" s="26">
        <v>0.52749764369383867</v>
      </c>
      <c r="AF79" s="27">
        <v>12.200470000000001</v>
      </c>
      <c r="AG79" s="27">
        <v>5.7737799999999995</v>
      </c>
      <c r="AH79" s="27">
        <v>8.379760000000001</v>
      </c>
      <c r="AI79" s="27">
        <v>2.5719700000000003</v>
      </c>
      <c r="AJ79" s="27">
        <v>32.292719999999996</v>
      </c>
      <c r="AL79" s="26">
        <v>0.19929318982598457</v>
      </c>
      <c r="AM79" s="26">
        <v>9.4313992293204529E-2</v>
      </c>
      <c r="AN79" s="26">
        <v>0.13688235784163991</v>
      </c>
      <c r="AO79" s="26">
        <v>4.2012816345332389E-2</v>
      </c>
      <c r="AP79" s="26">
        <v>0.52749764369383867</v>
      </c>
    </row>
    <row r="80" spans="1:42">
      <c r="A80" s="81" t="s">
        <v>266</v>
      </c>
      <c r="B80" s="32">
        <v>61723.990000000005</v>
      </c>
      <c r="C80" s="32">
        <v>30291.4</v>
      </c>
      <c r="D80" s="32">
        <v>349.2</v>
      </c>
      <c r="E80" s="32">
        <v>20223.830000000002</v>
      </c>
      <c r="F80" s="32">
        <v>5634.66</v>
      </c>
      <c r="G80" s="32">
        <v>13118.18</v>
      </c>
      <c r="H80" s="32">
        <v>480.58000000000004</v>
      </c>
      <c r="I80" s="32">
        <v>990.41</v>
      </c>
      <c r="J80" s="32">
        <v>9075.26</v>
      </c>
      <c r="K80" s="32">
        <v>4591.3099999999995</v>
      </c>
      <c r="L80" s="32">
        <v>932.82</v>
      </c>
      <c r="M80" s="32">
        <v>6437.3600000000006</v>
      </c>
      <c r="N80" s="32">
        <v>643.11</v>
      </c>
      <c r="O80" s="32">
        <v>31432.59</v>
      </c>
      <c r="Q80" s="26">
        <v>1</v>
      </c>
      <c r="R80" s="26">
        <v>0.49075570130835677</v>
      </c>
      <c r="S80" s="26">
        <v>5.6574437264992096E-3</v>
      </c>
      <c r="T80" s="26">
        <v>0.32764942771846084</v>
      </c>
      <c r="U80" s="26">
        <v>9.1288006494719465E-2</v>
      </c>
      <c r="V80" s="26">
        <v>0.21252968254320564</v>
      </c>
      <c r="W80" s="26">
        <v>7.7859516210795838E-3</v>
      </c>
      <c r="X80" s="26">
        <v>1.6045787059456133E-2</v>
      </c>
      <c r="Y80" s="26">
        <v>0.14702970433376067</v>
      </c>
      <c r="Z80" s="26">
        <v>7.4384530228846182E-2</v>
      </c>
      <c r="AA80" s="26">
        <v>1.5112762476955879E-2</v>
      </c>
      <c r="AB80" s="26">
        <v>0.10429267453384009</v>
      </c>
      <c r="AC80" s="26">
        <v>1.0419125529636045E-2</v>
      </c>
      <c r="AD80" s="26">
        <v>0.50924429869164323</v>
      </c>
      <c r="AF80" s="27">
        <v>13.118180000000001</v>
      </c>
      <c r="AG80" s="27">
        <v>5.6346600000000002</v>
      </c>
      <c r="AH80" s="27">
        <v>9.0752600000000001</v>
      </c>
      <c r="AI80" s="27">
        <v>2.4633000000000003</v>
      </c>
      <c r="AJ80" s="27">
        <v>31.432590000000001</v>
      </c>
      <c r="AL80" s="26">
        <v>0.21252968254320564</v>
      </c>
      <c r="AM80" s="26">
        <v>9.1288006494719465E-2</v>
      </c>
      <c r="AN80" s="26">
        <v>0.14702970433376067</v>
      </c>
      <c r="AO80" s="26">
        <v>3.9908307936670967E-2</v>
      </c>
      <c r="AP80" s="26">
        <v>0.50924429869164323</v>
      </c>
    </row>
    <row r="81" spans="1:42">
      <c r="A81" s="81" t="s">
        <v>273</v>
      </c>
      <c r="B81" s="32">
        <v>62090.539999999994</v>
      </c>
      <c r="C81" s="32">
        <v>29977.809999999998</v>
      </c>
      <c r="D81" s="32">
        <v>357.87</v>
      </c>
      <c r="E81" s="32">
        <v>19801.75</v>
      </c>
      <c r="F81" s="32">
        <v>5598.74</v>
      </c>
      <c r="G81" s="32">
        <v>12782.990000000002</v>
      </c>
      <c r="H81" s="32">
        <v>472.63</v>
      </c>
      <c r="I81" s="32">
        <v>947.3900000000001</v>
      </c>
      <c r="J81" s="32">
        <v>9235.6500000000015</v>
      </c>
      <c r="K81" s="32">
        <v>4650.3100000000004</v>
      </c>
      <c r="L81" s="32">
        <v>1037.8100000000002</v>
      </c>
      <c r="M81" s="32">
        <v>6744.41</v>
      </c>
      <c r="N81" s="32">
        <v>575.92000000000007</v>
      </c>
      <c r="O81" s="32">
        <v>32112.73</v>
      </c>
      <c r="Q81" s="26">
        <v>1</v>
      </c>
      <c r="R81" s="26">
        <v>0.48280800907835558</v>
      </c>
      <c r="S81" s="26">
        <v>5.7636799422263046E-3</v>
      </c>
      <c r="T81" s="26">
        <v>0.31891734231978014</v>
      </c>
      <c r="U81" s="26">
        <v>9.0170579930533706E-2</v>
      </c>
      <c r="V81" s="26">
        <v>0.20587661179947869</v>
      </c>
      <c r="W81" s="26">
        <v>7.611948615682841E-3</v>
      </c>
      <c r="X81" s="26">
        <v>1.5258201974084944E-2</v>
      </c>
      <c r="Y81" s="26">
        <v>0.14874488126532645</v>
      </c>
      <c r="Z81" s="26">
        <v>7.4895628222914484E-2</v>
      </c>
      <c r="AA81" s="26">
        <v>1.6714462460787106E-2</v>
      </c>
      <c r="AB81" s="26">
        <v>0.10862218302498255</v>
      </c>
      <c r="AC81" s="26">
        <v>9.2754870548718074E-3</v>
      </c>
      <c r="AD81" s="26">
        <v>0.51719199092164447</v>
      </c>
      <c r="AF81" s="27">
        <v>12.782990000000002</v>
      </c>
      <c r="AG81" s="27">
        <v>5.5987399999999994</v>
      </c>
      <c r="AH81" s="27">
        <v>9.2356500000000015</v>
      </c>
      <c r="AI81" s="27">
        <v>2.3538100000000002</v>
      </c>
      <c r="AJ81" s="27">
        <v>32.112729999999999</v>
      </c>
      <c r="AL81" s="26">
        <v>0.20587661179947869</v>
      </c>
      <c r="AM81" s="26">
        <v>9.0170579930533706E-2</v>
      </c>
      <c r="AN81" s="26">
        <v>0.14874488126532645</v>
      </c>
      <c r="AO81" s="26">
        <v>3.7909317586865901E-2</v>
      </c>
      <c r="AP81" s="26">
        <v>0.51719199092164447</v>
      </c>
    </row>
    <row r="82" spans="1:42">
      <c r="A82" s="81" t="s">
        <v>274</v>
      </c>
      <c r="B82" s="32">
        <v>55909.24</v>
      </c>
      <c r="C82" s="32">
        <v>32288.199999999997</v>
      </c>
      <c r="D82" s="32">
        <v>396.98</v>
      </c>
      <c r="E82" s="32">
        <v>21036.46</v>
      </c>
      <c r="F82" s="32">
        <v>4968.41</v>
      </c>
      <c r="G82" s="32">
        <v>14266.369999999999</v>
      </c>
      <c r="H82" s="32">
        <v>614.26</v>
      </c>
      <c r="I82" s="32">
        <v>1187.42</v>
      </c>
      <c r="J82" s="32">
        <v>10077.93</v>
      </c>
      <c r="K82" s="32">
        <v>5339.04</v>
      </c>
      <c r="L82" s="32">
        <v>1151.3</v>
      </c>
      <c r="M82" s="32">
        <v>6898.47</v>
      </c>
      <c r="N82" s="32">
        <v>776.83</v>
      </c>
      <c r="O82" s="32">
        <v>23621.039999999997</v>
      </c>
      <c r="Q82" s="26">
        <v>1</v>
      </c>
      <c r="R82" s="26">
        <v>0.5775109802959224</v>
      </c>
      <c r="S82" s="26">
        <v>7.100436350055913E-3</v>
      </c>
      <c r="T82" s="26">
        <v>0.3762608828165076</v>
      </c>
      <c r="U82" s="26">
        <v>8.8865632943678011E-2</v>
      </c>
      <c r="V82" s="26">
        <v>0.25517016507468177</v>
      </c>
      <c r="W82" s="26">
        <v>1.0986734929682464E-2</v>
      </c>
      <c r="X82" s="26">
        <v>2.1238349868465393E-2</v>
      </c>
      <c r="Y82" s="26">
        <v>0.18025517785611109</v>
      </c>
      <c r="Z82" s="26">
        <v>9.5494769737524604E-2</v>
      </c>
      <c r="AA82" s="26">
        <v>2.0592302810769739E-2</v>
      </c>
      <c r="AB82" s="26">
        <v>0.1233869392608449</v>
      </c>
      <c r="AC82" s="26">
        <v>1.3894483273247858E-2</v>
      </c>
      <c r="AD82" s="26">
        <v>0.42248901970407748</v>
      </c>
      <c r="AF82" s="27">
        <v>14.266369999999998</v>
      </c>
      <c r="AG82" s="27">
        <v>4.9684099999999995</v>
      </c>
      <c r="AH82" s="27">
        <v>10.07793</v>
      </c>
      <c r="AI82" s="27">
        <v>2.9754899999999997</v>
      </c>
      <c r="AJ82" s="27">
        <v>23.621039999999997</v>
      </c>
      <c r="AL82" s="26">
        <v>0.25517016507468177</v>
      </c>
      <c r="AM82" s="26">
        <v>8.8865632943678011E-2</v>
      </c>
      <c r="AN82" s="26">
        <v>0.18025517785611109</v>
      </c>
      <c r="AO82" s="26">
        <v>5.3220004421451625E-2</v>
      </c>
      <c r="AP82" s="26">
        <v>0.42248901970407748</v>
      </c>
    </row>
    <row r="83" spans="1:42">
      <c r="A83" s="81" t="s">
        <v>275</v>
      </c>
      <c r="B83" s="32">
        <v>56721.51</v>
      </c>
      <c r="C83" s="32">
        <v>32700.2</v>
      </c>
      <c r="D83" s="32">
        <v>463.03999999999996</v>
      </c>
      <c r="E83" s="32">
        <v>21329.97</v>
      </c>
      <c r="F83" s="32">
        <v>4984.1900000000005</v>
      </c>
      <c r="G83" s="32">
        <v>13814.65</v>
      </c>
      <c r="H83" s="32">
        <v>601.16000000000008</v>
      </c>
      <c r="I83" s="32">
        <v>1929.97</v>
      </c>
      <c r="J83" s="32">
        <v>10120.23</v>
      </c>
      <c r="K83" s="32">
        <v>5361.6900000000005</v>
      </c>
      <c r="L83" s="32">
        <v>1190.32</v>
      </c>
      <c r="M83" s="32">
        <v>6704.47</v>
      </c>
      <c r="N83" s="32">
        <v>786.95999999999992</v>
      </c>
      <c r="O83" s="32">
        <v>24021.31</v>
      </c>
      <c r="Q83" s="26">
        <v>1</v>
      </c>
      <c r="R83" s="26">
        <v>0.57650439841957657</v>
      </c>
      <c r="S83" s="26">
        <v>8.1633933934410416E-3</v>
      </c>
      <c r="T83" s="26">
        <v>0.37604728788073521</v>
      </c>
      <c r="U83" s="26">
        <v>8.7871250254092328E-2</v>
      </c>
      <c r="V83" s="26">
        <v>0.24355222560189246</v>
      </c>
      <c r="W83" s="26">
        <v>1.0598448454563357E-2</v>
      </c>
      <c r="X83" s="26">
        <v>3.4025363570187039E-2</v>
      </c>
      <c r="Y83" s="26">
        <v>0.17841961541573909</v>
      </c>
      <c r="Z83" s="26">
        <v>9.4526573781269232E-2</v>
      </c>
      <c r="AA83" s="26">
        <v>2.0985336955944931E-2</v>
      </c>
      <c r="AB83" s="26">
        <v>0.1181997799423887</v>
      </c>
      <c r="AC83" s="26">
        <v>1.3874101729661286E-2</v>
      </c>
      <c r="AD83" s="26">
        <v>0.42349560158042338</v>
      </c>
      <c r="AF83" s="27">
        <v>13.81465</v>
      </c>
      <c r="AG83" s="27">
        <v>4.9841900000000008</v>
      </c>
      <c r="AH83" s="27">
        <v>10.120229999999999</v>
      </c>
      <c r="AI83" s="27">
        <v>3.7811300000000001</v>
      </c>
      <c r="AJ83" s="27">
        <v>24.02131</v>
      </c>
      <c r="AL83" s="26">
        <v>0.24355222560189246</v>
      </c>
      <c r="AM83" s="26">
        <v>8.7871250254092328E-2</v>
      </c>
      <c r="AN83" s="26">
        <v>0.17841961541573909</v>
      </c>
      <c r="AO83" s="26">
        <v>6.6661307147852719E-2</v>
      </c>
      <c r="AP83" s="26">
        <v>0.42349560158042338</v>
      </c>
    </row>
    <row r="84" spans="1:42" s="112" customFormat="1">
      <c r="A84" s="110" t="s">
        <v>281</v>
      </c>
      <c r="B84" s="111">
        <v>56515.44</v>
      </c>
      <c r="C84" s="111">
        <v>31704.92</v>
      </c>
      <c r="D84" s="111">
        <v>464.88</v>
      </c>
      <c r="E84" s="111">
        <v>21196.1</v>
      </c>
      <c r="F84" s="111">
        <v>5001.0199999999995</v>
      </c>
      <c r="G84" s="111">
        <v>13200.18</v>
      </c>
      <c r="H84" s="111">
        <v>634.09</v>
      </c>
      <c r="I84" s="111">
        <v>2360.81</v>
      </c>
      <c r="J84" s="111">
        <v>9380.2900000000009</v>
      </c>
      <c r="K84" s="111">
        <v>4651.1499999999996</v>
      </c>
      <c r="L84" s="111">
        <v>1217.04</v>
      </c>
      <c r="M84" s="111">
        <v>6692.46</v>
      </c>
      <c r="N84" s="111">
        <v>663.65</v>
      </c>
      <c r="O84" s="111">
        <v>24810.52</v>
      </c>
      <c r="Q84" s="113">
        <v>1</v>
      </c>
      <c r="R84" s="113">
        <v>0.56099572081540894</v>
      </c>
      <c r="S84" s="113">
        <v>8.2257167244915719E-3</v>
      </c>
      <c r="T84" s="113">
        <v>0.37504972092582128</v>
      </c>
      <c r="U84" s="113">
        <v>8.8489446423844514E-2</v>
      </c>
      <c r="V84" s="113">
        <v>0.23356767637304071</v>
      </c>
      <c r="W84" s="113">
        <v>1.1219765784359107E-2</v>
      </c>
      <c r="X84" s="113">
        <v>4.1772832344576981E-2</v>
      </c>
      <c r="Y84" s="113">
        <v>0.1659774744742322</v>
      </c>
      <c r="Z84" s="113">
        <v>8.2298748802097255E-2</v>
      </c>
      <c r="AA84" s="113">
        <v>2.1534646107329251E-2</v>
      </c>
      <c r="AB84" s="113">
        <v>0.11841825879794972</v>
      </c>
      <c r="AC84" s="113">
        <v>1.1742808690863946E-2</v>
      </c>
      <c r="AD84" s="113">
        <v>0.43900427918459095</v>
      </c>
      <c r="AF84" s="118">
        <v>13.20018</v>
      </c>
      <c r="AG84" s="118">
        <v>5.0010199999999996</v>
      </c>
      <c r="AH84" s="118">
        <v>9.3802900000000005</v>
      </c>
      <c r="AI84" s="118">
        <v>4.123429999999999</v>
      </c>
      <c r="AJ84" s="118">
        <v>24.81052</v>
      </c>
      <c r="AL84" s="113">
        <v>0.23356767637304071</v>
      </c>
      <c r="AM84" s="113">
        <v>8.8489446423844514E-2</v>
      </c>
      <c r="AN84" s="113">
        <v>0.1659774744742322</v>
      </c>
      <c r="AO84" s="113">
        <v>7.2961123544291601E-2</v>
      </c>
      <c r="AP84" s="113"/>
    </row>
    <row r="85" spans="1:42" s="112" customFormat="1">
      <c r="A85" s="110" t="s">
        <v>285</v>
      </c>
      <c r="B85" s="111">
        <v>56891.02</v>
      </c>
      <c r="C85" s="111">
        <v>31800.83</v>
      </c>
      <c r="D85" s="111">
        <v>353.65999999999997</v>
      </c>
      <c r="E85" s="111">
        <v>21159.559999999998</v>
      </c>
      <c r="F85" s="111">
        <v>5018.04</v>
      </c>
      <c r="G85" s="111">
        <v>12919.77</v>
      </c>
      <c r="H85" s="111">
        <v>687.21</v>
      </c>
      <c r="I85" s="111">
        <v>2534.54</v>
      </c>
      <c r="J85" s="111">
        <v>9573.15</v>
      </c>
      <c r="K85" s="111">
        <v>4806.78</v>
      </c>
      <c r="L85" s="111">
        <v>1247.6099999999999</v>
      </c>
      <c r="M85" s="111">
        <v>6762.68</v>
      </c>
      <c r="N85" s="111">
        <v>714.46</v>
      </c>
      <c r="O85" s="111">
        <v>25090.19</v>
      </c>
      <c r="Q85" s="113">
        <v>1</v>
      </c>
      <c r="R85" s="113">
        <v>0.55897802500289151</v>
      </c>
      <c r="S85" s="113">
        <v>6.2164468135744444E-3</v>
      </c>
      <c r="T85" s="113">
        <v>0.3719314577239079</v>
      </c>
      <c r="U85" s="113">
        <v>8.8204430154354765E-2</v>
      </c>
      <c r="V85" s="113">
        <v>0.22709682477129081</v>
      </c>
      <c r="W85" s="113">
        <v>1.2079410775197915E-2</v>
      </c>
      <c r="X85" s="113">
        <v>4.4550792023064452E-2</v>
      </c>
      <c r="Y85" s="113">
        <v>0.16827172372722443</v>
      </c>
      <c r="Z85" s="113">
        <v>8.4491014574883699E-2</v>
      </c>
      <c r="AA85" s="113">
        <v>2.192982301952048E-2</v>
      </c>
      <c r="AB85" s="113">
        <v>0.11887078136408875</v>
      </c>
      <c r="AC85" s="113">
        <v>1.2558396738184692E-2</v>
      </c>
      <c r="AD85" s="113">
        <v>0.44102197499710849</v>
      </c>
      <c r="AF85" s="118">
        <v>12.91977</v>
      </c>
      <c r="AG85" s="118">
        <v>5.0180400000000001</v>
      </c>
      <c r="AH85" s="118">
        <v>9.57315</v>
      </c>
      <c r="AI85" s="118">
        <v>4.2898699999999996</v>
      </c>
      <c r="AJ85" s="118">
        <v>25.09019</v>
      </c>
      <c r="AL85" s="113">
        <v>0.22709682477129081</v>
      </c>
      <c r="AM85" s="113">
        <v>8.8204430154354765E-2</v>
      </c>
      <c r="AN85" s="113">
        <v>0.16827172372722443</v>
      </c>
      <c r="AO85" s="113">
        <v>7.5405046350021501E-2</v>
      </c>
      <c r="AP85" s="113"/>
    </row>
    <row r="86" spans="1:42">
      <c r="AH86" s="27"/>
      <c r="AI86" s="27"/>
      <c r="AJ86" s="27"/>
    </row>
    <row r="87" spans="1:42">
      <c r="AH87" s="27"/>
      <c r="AI87" s="27"/>
      <c r="AJ87" s="27"/>
    </row>
    <row r="88" spans="1:42">
      <c r="AH88" s="27"/>
      <c r="AI88" s="27"/>
      <c r="AJ88" s="27"/>
    </row>
    <row r="89" spans="1:42">
      <c r="AH89" s="27"/>
      <c r="AI89" s="27"/>
      <c r="AJ89" s="27"/>
    </row>
    <row r="90" spans="1:42">
      <c r="AH90" s="27"/>
      <c r="AI90" s="27"/>
      <c r="AJ90" s="27"/>
    </row>
    <row r="91" spans="1:42">
      <c r="AH91" s="27"/>
      <c r="AI91" s="27"/>
      <c r="AJ91" s="27"/>
    </row>
    <row r="92" spans="1:42">
      <c r="AH92" s="27"/>
      <c r="AI92" s="27"/>
      <c r="AJ92" s="27"/>
    </row>
    <row r="93" spans="1:42">
      <c r="AH93" s="27"/>
      <c r="AI93" s="27"/>
      <c r="AJ93" s="27"/>
    </row>
    <row r="94" spans="1:42">
      <c r="AH94" s="27"/>
      <c r="AI94" s="27"/>
      <c r="AJ94" s="27"/>
    </row>
    <row r="95" spans="1:42">
      <c r="AH95" s="27"/>
      <c r="AI95" s="27"/>
      <c r="AJ95" s="27"/>
    </row>
    <row r="96" spans="1:42">
      <c r="AH96" s="27"/>
      <c r="AI96" s="27"/>
      <c r="AJ96" s="27"/>
    </row>
    <row r="97" spans="34:36">
      <c r="AH97" s="27"/>
      <c r="AI97" s="27"/>
      <c r="AJ97" s="27"/>
    </row>
    <row r="98" spans="34:36">
      <c r="AH98" s="27"/>
      <c r="AI98" s="27"/>
      <c r="AJ98" s="27"/>
    </row>
    <row r="99" spans="34:36">
      <c r="AH99" s="27"/>
      <c r="AI99" s="27"/>
      <c r="AJ99" s="27"/>
    </row>
  </sheetData>
  <mergeCells count="36">
    <mergeCell ref="AF9:AJ9"/>
    <mergeCell ref="AL9:AP9"/>
    <mergeCell ref="X8:X10"/>
    <mergeCell ref="Z8:Z10"/>
    <mergeCell ref="AA8:AA10"/>
    <mergeCell ref="AB8:AB10"/>
    <mergeCell ref="B3:O3"/>
    <mergeCell ref="Q3:AD3"/>
    <mergeCell ref="AD5:AD10"/>
    <mergeCell ref="S6:S10"/>
    <mergeCell ref="T6:T10"/>
    <mergeCell ref="Y6:Y10"/>
    <mergeCell ref="AC6:AC10"/>
    <mergeCell ref="U7:X7"/>
    <mergeCell ref="Z7:AB7"/>
    <mergeCell ref="U8:U10"/>
    <mergeCell ref="V8:V10"/>
    <mergeCell ref="W8:W10"/>
    <mergeCell ref="C5:C10"/>
    <mergeCell ref="O5:O10"/>
    <mergeCell ref="B4:B10"/>
    <mergeCell ref="Q4:Q10"/>
    <mergeCell ref="E6:E10"/>
    <mergeCell ref="D6:D10"/>
    <mergeCell ref="R5:R10"/>
    <mergeCell ref="M8:M10"/>
    <mergeCell ref="F7:I7"/>
    <mergeCell ref="K7:M7"/>
    <mergeCell ref="J6:J10"/>
    <mergeCell ref="F8:F10"/>
    <mergeCell ref="G8:G10"/>
    <mergeCell ref="H8:H10"/>
    <mergeCell ref="I8:I10"/>
    <mergeCell ref="K8:K10"/>
    <mergeCell ref="L8:L10"/>
    <mergeCell ref="N6:N10"/>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 ME</vt:lpstr>
      <vt:lpstr>SOURCES</vt:lpstr>
      <vt:lpstr>cross countries QUARTERLY</vt:lpstr>
      <vt:lpstr>GRAPHS</vt:lpstr>
      <vt:lpstr>BELGIUM</vt:lpstr>
      <vt:lpstr>FINLAND</vt:lpstr>
      <vt:lpstr>FRANCE</vt:lpstr>
      <vt:lpstr>GERMANY</vt:lpstr>
      <vt:lpstr>GREECE</vt:lpstr>
      <vt:lpstr>IRELAND</vt:lpstr>
      <vt:lpstr>ITALY</vt:lpstr>
      <vt:lpstr>NETHERLANDS</vt:lpstr>
      <vt:lpstr>SPAIN</vt:lpstr>
      <vt:lpstr>PORTUGAL</vt:lpstr>
      <vt:lpstr>UK</vt:lpstr>
      <vt:lpstr>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Huettl;Giulio Mazzolini</dc:creator>
  <cp:lastModifiedBy>pia.huettl</cp:lastModifiedBy>
  <dcterms:created xsi:type="dcterms:W3CDTF">2012-08-21T13:13:02Z</dcterms:created>
  <dcterms:modified xsi:type="dcterms:W3CDTF">2016-11-25T17:11:40Z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{C1EF7ADB-6A6C-4A63-ADF2-FFDFA1731962}</vt:lpwstr>
  </property>
</Properties>
</file>